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"/>
    </mc:Choice>
  </mc:AlternateContent>
  <xr:revisionPtr revIDLastSave="0" documentId="13_ncr:1_{852058A4-76EA-44ED-B7CC-5D71E52842FD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AL36" i="2" l="1"/>
  <c r="AL37" i="2"/>
  <c r="AL34" i="2"/>
  <c r="AL33" i="2"/>
  <c r="AL32" i="2"/>
  <c r="AL28" i="2"/>
  <c r="AL29" i="2"/>
  <c r="AL23" i="2"/>
  <c r="AL24" i="2"/>
  <c r="AL25" i="2"/>
  <c r="AL26" i="2"/>
  <c r="AL19" i="2"/>
  <c r="AK19" i="2"/>
  <c r="AK18" i="2"/>
  <c r="AL18" i="2"/>
  <c r="AL30" i="2" l="1"/>
  <c r="C21" i="2" l="1"/>
  <c r="C20" i="2"/>
  <c r="D20" i="2"/>
  <c r="D18" i="2"/>
  <c r="C18" i="2"/>
  <c r="C17" i="2"/>
  <c r="C37" i="2" l="1"/>
  <c r="C34" i="2" s="1"/>
  <c r="C36" i="2"/>
  <c r="C33" i="2"/>
  <c r="C32" i="2"/>
  <c r="C29" i="2"/>
  <c r="C28" i="2"/>
  <c r="C26" i="2"/>
  <c r="C25" i="2"/>
  <c r="C24" i="2"/>
  <c r="C23" i="2"/>
  <c r="C19" i="2"/>
  <c r="D21" i="2" l="1"/>
  <c r="D19" i="2"/>
  <c r="E17" i="2"/>
  <c r="F17" i="2"/>
  <c r="H17" i="2"/>
  <c r="I17" i="2"/>
  <c r="K17" i="2"/>
  <c r="L17" i="2"/>
  <c r="M17" i="2"/>
  <c r="N17" i="2"/>
  <c r="O17" i="2"/>
  <c r="P17" i="2"/>
  <c r="S17" i="2"/>
  <c r="T17" i="2"/>
  <c r="V17" i="2"/>
  <c r="W17" i="2"/>
  <c r="X17" i="2"/>
  <c r="Y17" i="2"/>
  <c r="Z17" i="2"/>
  <c r="AA17" i="2"/>
  <c r="AB17" i="2"/>
  <c r="AC17" i="2"/>
  <c r="AD17" i="2"/>
  <c r="AE17" i="2"/>
  <c r="AF17" i="2"/>
  <c r="AI17" i="2"/>
  <c r="AJ17" i="2"/>
  <c r="T32" i="2" l="1"/>
  <c r="U32" i="2"/>
  <c r="V32" i="2"/>
  <c r="W32" i="2"/>
  <c r="X32" i="2"/>
  <c r="T33" i="2"/>
  <c r="U33" i="2"/>
  <c r="V33" i="2"/>
  <c r="W33" i="2"/>
  <c r="X33" i="2"/>
  <c r="M32" i="2"/>
  <c r="N32" i="2"/>
  <c r="P32" i="2"/>
  <c r="Q32" i="2"/>
  <c r="S32" i="2"/>
  <c r="N33" i="2"/>
  <c r="P33" i="2"/>
  <c r="Q33" i="2"/>
  <c r="S33" i="2"/>
  <c r="K32" i="2"/>
  <c r="L32" i="2"/>
  <c r="K33" i="2"/>
  <c r="L33" i="2"/>
  <c r="H32" i="2"/>
  <c r="I32" i="2"/>
  <c r="H33" i="2"/>
  <c r="I33" i="2"/>
  <c r="E32" i="2"/>
  <c r="F32" i="2"/>
  <c r="E33" i="2"/>
  <c r="F33" i="2"/>
  <c r="AG36" i="2"/>
  <c r="AH36" i="2"/>
  <c r="AI36" i="2"/>
  <c r="AJ36" i="2"/>
  <c r="AK36" i="2"/>
  <c r="AG37" i="2"/>
  <c r="AH37" i="2"/>
  <c r="AI37" i="2"/>
  <c r="AJ37" i="2"/>
  <c r="AK37" i="2"/>
  <c r="X36" i="2"/>
  <c r="Y36" i="2"/>
  <c r="Z36" i="2"/>
  <c r="AA36" i="2"/>
  <c r="AB36" i="2"/>
  <c r="AC36" i="2"/>
  <c r="AD36" i="2"/>
  <c r="AE36" i="2"/>
  <c r="AF36" i="2"/>
  <c r="X37" i="2"/>
  <c r="X34" i="2" s="1"/>
  <c r="Y37" i="2"/>
  <c r="Z37" i="2"/>
  <c r="AA37" i="2"/>
  <c r="AB37" i="2"/>
  <c r="AC37" i="2"/>
  <c r="AD37" i="2"/>
  <c r="AE37" i="2"/>
  <c r="AF37" i="2"/>
  <c r="O36" i="2"/>
  <c r="P36" i="2"/>
  <c r="Q36" i="2"/>
  <c r="R36" i="2"/>
  <c r="S36" i="2"/>
  <c r="T36" i="2"/>
  <c r="U36" i="2"/>
  <c r="V36" i="2"/>
  <c r="W36" i="2"/>
  <c r="O37" i="2"/>
  <c r="O34" i="2" s="1"/>
  <c r="P37" i="2"/>
  <c r="P34" i="2" s="1"/>
  <c r="Q37" i="2"/>
  <c r="Q34" i="2" s="1"/>
  <c r="R37" i="2"/>
  <c r="S37" i="2"/>
  <c r="S34" i="2" s="1"/>
  <c r="T37" i="2"/>
  <c r="T34" i="2" s="1"/>
  <c r="U37" i="2"/>
  <c r="U34" i="2" s="1"/>
  <c r="V37" i="2"/>
  <c r="V34" i="2" s="1"/>
  <c r="W37" i="2"/>
  <c r="W34" i="2" s="1"/>
  <c r="K36" i="2"/>
  <c r="L36" i="2"/>
  <c r="M36" i="2"/>
  <c r="N36" i="2"/>
  <c r="J37" i="2"/>
  <c r="K37" i="2"/>
  <c r="K34" i="2" s="1"/>
  <c r="L37" i="2"/>
  <c r="L34" i="2" s="1"/>
  <c r="M37" i="2"/>
  <c r="M34" i="2" s="1"/>
  <c r="N37" i="2"/>
  <c r="N34" i="2" s="1"/>
  <c r="E36" i="2"/>
  <c r="F36" i="2"/>
  <c r="G36" i="2"/>
  <c r="H36" i="2"/>
  <c r="I36" i="2"/>
  <c r="E37" i="2"/>
  <c r="E34" i="2" s="1"/>
  <c r="F37" i="2"/>
  <c r="F34" i="2" s="1"/>
  <c r="G37" i="2"/>
  <c r="H37" i="2"/>
  <c r="H34" i="2" s="1"/>
  <c r="I37" i="2"/>
  <c r="I34" i="2" s="1"/>
  <c r="H24" i="2"/>
  <c r="I24" i="2"/>
  <c r="E24" i="2"/>
  <c r="F24" i="2"/>
  <c r="D17" i="2" l="1"/>
  <c r="AA34" i="2" l="1"/>
  <c r="AB34" i="2"/>
  <c r="AC34" i="2"/>
  <c r="AD34" i="2"/>
  <c r="AE34" i="2"/>
  <c r="AF34" i="2"/>
  <c r="AH34" i="2"/>
  <c r="AI34" i="2"/>
  <c r="AJ34" i="2"/>
  <c r="D33" i="2"/>
  <c r="AA33" i="2"/>
  <c r="AB33" i="2"/>
  <c r="AC33" i="2"/>
  <c r="AD33" i="2"/>
  <c r="AE33" i="2"/>
  <c r="AF33" i="2"/>
  <c r="AJ33" i="2"/>
  <c r="D32" i="2"/>
  <c r="AA32" i="2"/>
  <c r="AB32" i="2"/>
  <c r="AC32" i="2"/>
  <c r="AD32" i="2"/>
  <c r="AE32" i="2"/>
  <c r="AF32" i="2"/>
  <c r="AH32" i="2"/>
  <c r="AI32" i="2"/>
  <c r="AJ32" i="2"/>
  <c r="D37" i="2"/>
  <c r="D34" i="2" s="1"/>
  <c r="D36" i="2"/>
  <c r="E30" i="2"/>
  <c r="F30" i="2"/>
  <c r="H30" i="2"/>
  <c r="O30" i="2"/>
  <c r="P30" i="2"/>
  <c r="S30" i="2"/>
  <c r="U30" i="2"/>
  <c r="W30" i="2"/>
  <c r="AA30" i="2"/>
  <c r="AC30" i="2"/>
  <c r="AD30" i="2"/>
  <c r="AF30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D24" i="2"/>
  <c r="K24" i="2"/>
  <c r="L24" i="2"/>
  <c r="M24" i="2"/>
  <c r="N24" i="2"/>
  <c r="O24" i="2"/>
  <c r="P24" i="2"/>
  <c r="Q24" i="2"/>
  <c r="S24" i="2"/>
  <c r="T24" i="2"/>
  <c r="U24" i="2"/>
  <c r="V24" i="2"/>
  <c r="W24" i="2"/>
  <c r="X24" i="2"/>
  <c r="AA24" i="2"/>
  <c r="AB24" i="2"/>
  <c r="AC24" i="2"/>
  <c r="AD24" i="2"/>
  <c r="AE24" i="2"/>
  <c r="AF24" i="2"/>
  <c r="AH24" i="2"/>
  <c r="AI24" i="2"/>
  <c r="AJ24" i="2"/>
  <c r="D23" i="2"/>
  <c r="E23" i="2"/>
  <c r="F23" i="2"/>
  <c r="H23" i="2"/>
  <c r="I23" i="2"/>
  <c r="K23" i="2"/>
  <c r="L23" i="2"/>
  <c r="M23" i="2"/>
  <c r="N23" i="2"/>
  <c r="O23" i="2"/>
  <c r="P23" i="2"/>
  <c r="Q23" i="2"/>
  <c r="S23" i="2"/>
  <c r="T23" i="2"/>
  <c r="U23" i="2"/>
  <c r="V23" i="2"/>
  <c r="W23" i="2"/>
  <c r="X23" i="2"/>
  <c r="AA23" i="2"/>
  <c r="AB23" i="2"/>
  <c r="AC23" i="2"/>
  <c r="AD23" i="2"/>
  <c r="AE23" i="2"/>
  <c r="AF23" i="2"/>
  <c r="AH23" i="2"/>
  <c r="AI23" i="2"/>
  <c r="AJ23" i="2"/>
  <c r="E21" i="2"/>
  <c r="F21" i="2"/>
  <c r="H21" i="2"/>
  <c r="I21" i="2"/>
  <c r="K21" i="2"/>
  <c r="L21" i="2"/>
  <c r="M21" i="2"/>
  <c r="N21" i="2"/>
  <c r="O21" i="2"/>
  <c r="P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I21" i="2"/>
  <c r="E20" i="2"/>
  <c r="F20" i="2"/>
  <c r="H20" i="2"/>
  <c r="I20" i="2"/>
  <c r="K20" i="2"/>
  <c r="L20" i="2"/>
  <c r="M20" i="2"/>
  <c r="N20" i="2"/>
  <c r="O20" i="2"/>
  <c r="P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I20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34" i="2" l="1"/>
  <c r="AI33" i="2"/>
  <c r="AK32" i="2"/>
  <c r="AK29" i="2"/>
  <c r="AK28" i="2"/>
  <c r="AK26" i="2"/>
  <c r="AK25" i="2"/>
  <c r="AK24" i="2"/>
  <c r="AK23" i="2"/>
  <c r="AJ21" i="2"/>
  <c r="AJ20" i="2"/>
</calcChain>
</file>

<file path=xl/sharedStrings.xml><?xml version="1.0" encoding="utf-8"?>
<sst xmlns="http://schemas.openxmlformats.org/spreadsheetml/2006/main" count="534" uniqueCount="341">
  <si>
    <t>AL-BILAD SECURITIES AND INVESTMENT</t>
  </si>
  <si>
    <t>ALDAMAN FOR INVESTMENTS</t>
  </si>
  <si>
    <t>ARAB EAST FOR DEVELOPMENT &amp; INVESTMENT</t>
  </si>
  <si>
    <t>ARAB EAST INVESTMENT</t>
  </si>
  <si>
    <t>COMPREHENSIVE MULTIPLE PROJECT COMPANY</t>
  </si>
  <si>
    <t>DAR AL AMAN FOR ISLAMIC FINANCE</t>
  </si>
  <si>
    <t>DARAT JORDAN HOLDINGS</t>
  </si>
  <si>
    <t>FIRST FINANCE</t>
  </si>
  <si>
    <t>FUTURE ARAB INVESTMENT COMPANY</t>
  </si>
  <si>
    <t>INMA INVESTMENT AND FINANCIAL ADVANCES</t>
  </si>
  <si>
    <t>INTERNATIONAL CARDS COMPANY</t>
  </si>
  <si>
    <t>JORDAN INVESTMENT TRUST</t>
  </si>
  <si>
    <t>JORDAN LOAN GUARANTEE CORPORATION</t>
  </si>
  <si>
    <t>JORDAN MORTGAGE REFINANCE</t>
  </si>
  <si>
    <t>JORDANIAN EXPATRIATES INVESTMENT HOLDING</t>
  </si>
  <si>
    <t>JORDANIAN MANAGEMENT AND CONSULTING COMPANY</t>
  </si>
  <si>
    <t>JORDANIAN MUTUAL FUNDS MANAGEMENT COMPANY</t>
  </si>
  <si>
    <t>NATIONAL PORTFOLIO SECURITIES</t>
  </si>
  <si>
    <t>TUHAMA FOR FINANCIAL INVESTMENTS</t>
  </si>
  <si>
    <t>UNION INVESTMENT CORPORATION</t>
  </si>
  <si>
    <t>UNITED FINANCIAL INVESTMENTS</t>
  </si>
  <si>
    <t>AKARY FOR INDUSTRIES AND REAL ESTATE INVESTMENTS</t>
  </si>
  <si>
    <t>DARKOM INVESTMENT</t>
  </si>
  <si>
    <t>INVESTMENT HOUSE FOR FINANCIAL SERVICES</t>
  </si>
  <si>
    <t>RUMM FINANCIAL BROKERAGE</t>
  </si>
  <si>
    <t>SHARECO BROKERAGE COMPANY</t>
  </si>
  <si>
    <t>Settlement guarantee fund deposit</t>
  </si>
  <si>
    <t>Due to securities depository center</t>
  </si>
  <si>
    <t>Asset acquisition against debt</t>
  </si>
  <si>
    <t>أبعاد الأردن والإمارات للاستثمار التجاري</t>
  </si>
  <si>
    <t>الأردن الأولى للاستثمار</t>
  </si>
  <si>
    <t>الأردنية لإدارة الصناديق الاستثمارية</t>
  </si>
  <si>
    <t>الأردنية للإدارة والاستشارات</t>
  </si>
  <si>
    <t>الأردنية للتطوير والاستثمار المالي</t>
  </si>
  <si>
    <t>الأمل للاستثمارات المالية</t>
  </si>
  <si>
    <t>الأولى للتمويل</t>
  </si>
  <si>
    <t>الاتحاد للاستثمارات المالية</t>
  </si>
  <si>
    <t>الاردنية لاعادة تمويل الرهن العقاري</t>
  </si>
  <si>
    <t>الاردنية لضمان القروض</t>
  </si>
  <si>
    <t>الاستثمارية القابضة للمغتربين الاردنيين</t>
  </si>
  <si>
    <t>الانماء للاستثمارات والتسهيلات المالية</t>
  </si>
  <si>
    <t>البطاقات العالمية</t>
  </si>
  <si>
    <t>البلاد للأوراق المالية والاستثمار</t>
  </si>
  <si>
    <t>الثقة للاستثمارات الاردنية</t>
  </si>
  <si>
    <t>السنابل الدولية للاستثمارات الاسلامية (القابضة)</t>
  </si>
  <si>
    <t>الشرق العربي للاستثمارات المالية والاقتصادية</t>
  </si>
  <si>
    <t>الشرق العربي للتطوير والاستثمارات</t>
  </si>
  <si>
    <t>الضمان للاستثمار</t>
  </si>
  <si>
    <t>الكفاءة للاستثمارات المالية والاقتصادية</t>
  </si>
  <si>
    <t>بيت الاستثمار للخدمات المالية</t>
  </si>
  <si>
    <t>داركم اللاستثمار</t>
  </si>
  <si>
    <t>شيركو للأوراق المالية</t>
  </si>
  <si>
    <t>المتحدة للاستثمارات المالية</t>
  </si>
  <si>
    <t>المتكاملة للمشاريع المتعددة</t>
  </si>
  <si>
    <t>المحفظة الوطنية للاوراق المالية</t>
  </si>
  <si>
    <t>المستقبل العربية للاستثمار</t>
  </si>
  <si>
    <t>تهامة للاستثمارات المالية</t>
  </si>
  <si>
    <t>حدائق بابل المعلقة للاستثمارات</t>
  </si>
  <si>
    <t>دار الأمان للتمويل الإسلامي</t>
  </si>
  <si>
    <t>دارات الأردنية القابضة</t>
  </si>
  <si>
    <t>رم للوساطة المالية</t>
  </si>
  <si>
    <t>سبائك للاستثمار</t>
  </si>
  <si>
    <t>عقاري للصناعات والاستثمارات العقارية</t>
  </si>
  <si>
    <t>مجموعة العصر للاستثمار</t>
  </si>
  <si>
    <t>شيكات برسم التحصيل غير المتداولة</t>
  </si>
  <si>
    <t>حساب تسوية مع مركز إيداع الأوراق المالية</t>
  </si>
  <si>
    <t xml:space="preserve"> Revenues</t>
  </si>
  <si>
    <t xml:space="preserve"> Gains (losses) on financial assets at fair value through income statement</t>
  </si>
  <si>
    <t xml:space="preserve"> Dividends on financial assets at fair value through other comprehensive income</t>
  </si>
  <si>
    <t xml:space="preserve"> Gains (losses) of sales financial assets at fair value through other comprehensive income for bond</t>
  </si>
  <si>
    <t xml:space="preserve"> Gains (losses) of financial assets carried at amortized cost</t>
  </si>
  <si>
    <t xml:space="preserve"> Gains (losses) of sales of investment in associated companies and subsidiaries</t>
  </si>
  <si>
    <t xml:space="preserve"> Gains (losses) on sale of properties and equipments</t>
  </si>
  <si>
    <t xml:space="preserve"> Gains (losses) on sale of investment properties</t>
  </si>
  <si>
    <t xml:space="preserve"> Gains (losses) of currency differences</t>
  </si>
  <si>
    <t xml:space="preserve"> Finance income</t>
  </si>
  <si>
    <t xml:space="preserve"> Gains on investments in subsidiaries, joint ventures and associates</t>
  </si>
  <si>
    <t xml:space="preserve"> Other incomes</t>
  </si>
  <si>
    <t xml:space="preserve"> Total revenue and other income</t>
  </si>
  <si>
    <t xml:space="preserve"> Cost of revenue</t>
  </si>
  <si>
    <t xml:space="preserve"> Operating expenses</t>
  </si>
  <si>
    <t xml:space="preserve"> Finance costs</t>
  </si>
  <si>
    <t xml:space="preserve"> Administrative and general expenses</t>
  </si>
  <si>
    <t xml:space="preserve"> Bad and doubtful debts</t>
  </si>
  <si>
    <t xml:space="preserve"> Provisions of impairment of checks and notes receivables</t>
  </si>
  <si>
    <t xml:space="preserve"> Other provisions</t>
  </si>
  <si>
    <t xml:space="preserve"> Provisions against loans guarantee</t>
  </si>
  <si>
    <t xml:space="preserve"> Provisions against end of service indemnity</t>
  </si>
  <si>
    <t xml:space="preserve"> Board of directors remunerations</t>
  </si>
  <si>
    <t xml:space="preserve"> Selling and marketing expenses</t>
  </si>
  <si>
    <t xml:space="preserve"> Other expenses</t>
  </si>
  <si>
    <t xml:space="preserve"> Total expenses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</si>
  <si>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</si>
  <si>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</si>
  <si>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</si>
  <si>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</si>
  <si>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</si>
  <si>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</si>
  <si>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</si>
  <si>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</si>
  <si>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</si>
  <si>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</si>
  <si>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</si>
  <si>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</si>
  <si>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</si>
  <si>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Property and equipment</t>
  </si>
  <si>
    <t xml:space="preserve"> Projects under construction</t>
  </si>
  <si>
    <t xml:space="preserve"> Intangible assets</t>
  </si>
  <si>
    <t xml:space="preserve"> Investment properties</t>
  </si>
  <si>
    <t xml:space="preserve"> Investments in subsidiaries, joint ventures and associates</t>
  </si>
  <si>
    <t xml:space="preserve"> Non-current notes receivables</t>
  </si>
  <si>
    <t xml:space="preserve"> Non-current checks under collection</t>
  </si>
  <si>
    <t xml:space="preserve"> Financial assets at fair value through other comprehensive income</t>
  </si>
  <si>
    <t xml:space="preserve"> Financial assets at amortized cost</t>
  </si>
  <si>
    <t xml:space="preserve"> Deferred tax assets</t>
  </si>
  <si>
    <t xml:space="preserve"> Trade and other non-current receivables</t>
  </si>
  <si>
    <t xml:space="preserve"> Non-current receivables due from related parties</t>
  </si>
  <si>
    <t xml:space="preserve"> Other non-current assets</t>
  </si>
  <si>
    <t xml:space="preserve"> Total non-current assets</t>
  </si>
  <si>
    <t xml:space="preserve"> Inventory</t>
  </si>
  <si>
    <t xml:space="preserve"> Trade and other current receivables</t>
  </si>
  <si>
    <t xml:space="preserve"> Current receivables due from related parties</t>
  </si>
  <si>
    <t xml:space="preserve"> Due from securities depository center- settlements</t>
  </si>
  <si>
    <t xml:space="preserve"> Account receivable from financing activities</t>
  </si>
  <si>
    <t xml:space="preserve"> Financial assets at fair value through profit or loss</t>
  </si>
  <si>
    <t xml:space="preserve"> Land and buildings for sale</t>
  </si>
  <si>
    <t xml:space="preserve"> Cash on hand and at banks</t>
  </si>
  <si>
    <t xml:space="preserve"> Investment in wakala investment contract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</si>
  <si>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</si>
  <si>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</si>
  <si>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</si>
  <si>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</si>
  <si>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</si>
  <si>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Advances for capital increase</t>
  </si>
  <si>
    <t xml:space="preserve"> Statutory reserve</t>
  </si>
  <si>
    <t xml:space="preserve"> Voluntary reserve</t>
  </si>
  <si>
    <t xml:space="preserve"> Retained earnings</t>
  </si>
  <si>
    <t xml:space="preserve"> Fair value reserve</t>
  </si>
  <si>
    <t xml:space="preserve"> Share premium (discount)</t>
  </si>
  <si>
    <t xml:space="preserve"> General reserve</t>
  </si>
  <si>
    <t xml:space="preserve"> Special reserve</t>
  </si>
  <si>
    <t xml:space="preserve"> Treasury shares</t>
  </si>
  <si>
    <t xml:space="preserve"> Other equity interest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</si>
  <si>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</si>
  <si>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</si>
  <si>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</si>
  <si>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</si>
  <si>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</si>
  <si>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Long term loans</t>
  </si>
  <si>
    <t xml:space="preserve"> Trade and other non-current payables</t>
  </si>
  <si>
    <t xml:space="preserve"> Non-current payables to related parties</t>
  </si>
  <si>
    <t xml:space="preserve"> Deferred tax liabilities</t>
  </si>
  <si>
    <t xml:space="preserve"> Deferred revenue from long term installments</t>
  </si>
  <si>
    <t xml:space="preserve"> Other non-current liabilities</t>
  </si>
  <si>
    <t xml:space="preserve"> Total non-current liabilities</t>
  </si>
  <si>
    <t xml:space="preserve"> Customers' investment accounts</t>
  </si>
  <si>
    <t xml:space="preserve"> Current provisions</t>
  </si>
  <si>
    <t xml:space="preserve"> Short-term loans</t>
  </si>
  <si>
    <t xml:space="preserve"> Trade and other current payables</t>
  </si>
  <si>
    <t xml:space="preserve"> Due to related parties</t>
  </si>
  <si>
    <t xml:space="preserve"> Deferred revenue</t>
  </si>
  <si>
    <t xml:space="preserve"> Income tax provision</t>
  </si>
  <si>
    <t xml:space="preserve"> Other current financial liabilities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</si>
  <si>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</si>
  <si>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</si>
  <si>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</si>
  <si>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</si>
  <si>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الإيرادات</t>
  </si>
  <si>
    <t xml:space="preserve"> ارباح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</si>
  <si>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</si>
  <si>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ارباح ( خسائر ) بيع موجودات مالية بالقيمة العادلة من خلال الدخل الشامل الآخر للسندات</t>
  </si>
  <si>
    <t xml:space="preserve"> أرباح (خسائر) موجودات مالية مدرجة بالتكلفة المطفأة</t>
  </si>
  <si>
    <t xml:space="preserve"> أرباح (خسائر) بيع استثمار في شركات تابعة وحليفة</t>
  </si>
  <si>
    <t xml:space="preserve"> أرباح (خسائر) بيع ممتلكات ومعدات</t>
  </si>
  <si>
    <t xml:space="preserve"> أرباح (خسائر) بيع استثمارات عقارية</t>
  </si>
  <si>
    <t xml:space="preserve"> أرباح (خسائر) فروقات عملة</t>
  </si>
  <si>
    <t xml:space="preserve"> الدخل التمويلي</t>
  </si>
  <si>
    <t xml:space="preserve"> أرباح استثمارات في الشركات التابعة والحليفة والمشاريع المشتركة</t>
  </si>
  <si>
    <t xml:space="preserve"> ايرادات آخرى</t>
  </si>
  <si>
    <t xml:space="preserve"> إجمالي الايرادات والدخل الاخرى</t>
  </si>
  <si>
    <t xml:space="preserve"> تكلفة الايرادات</t>
  </si>
  <si>
    <t xml:space="preserve"> المصاريف التشيغلية</t>
  </si>
  <si>
    <t xml:space="preserve"> تكاليف التمويل</t>
  </si>
  <si>
    <t xml:space="preserve"> مصاريف إدارية وعمومية</t>
  </si>
  <si>
    <t xml:space="preserve"> ذمم مشكوك في تحصيلها</t>
  </si>
  <si>
    <t xml:space="preserve"> مخصص شيكات واوراق قبض مشكوك في تحصيلها</t>
  </si>
  <si>
    <t xml:space="preserve"> مخصصات أخرى</t>
  </si>
  <si>
    <t xml:space="preserve"> مخصصات ضمان القروض</t>
  </si>
  <si>
    <t xml:space="preserve"> مخصص نهاية الخدمة</t>
  </si>
  <si>
    <t xml:space="preserve"> مكافأة اعضاء مجلس الادارة</t>
  </si>
  <si>
    <t xml:space="preserve"> مصاريف البيع والتسويق</t>
  </si>
  <si>
    <t xml:space="preserve"> مصاريف أخرى</t>
  </si>
  <si>
    <t xml:space="preserve"> مجموع المصاريف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</si>
  <si>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</si>
  <si>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</si>
  <si>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</si>
  <si>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</si>
  <si>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</si>
  <si>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</si>
  <si>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</si>
  <si>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</si>
  <si>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</si>
  <si>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</si>
  <si>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</si>
  <si>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</si>
  <si>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</si>
  <si>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 xml:space="preserve"> ممتلكات ومعدات</t>
  </si>
  <si>
    <t xml:space="preserve"> مشاريع تحت التنفيذ</t>
  </si>
  <si>
    <t xml:space="preserve"> موجودات غير ملموسة</t>
  </si>
  <si>
    <t xml:space="preserve"> استثمارات عقارية</t>
  </si>
  <si>
    <t xml:space="preserve"> الاستثمارات في الشركات التابعة والمشاريع المشتركة والشركات الحليفة</t>
  </si>
  <si>
    <t xml:space="preserve"> اوراق قبض غير متداولة</t>
  </si>
  <si>
    <t xml:space="preserve"> عقارات مستملكة مقابل ديون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</si>
  <si>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</si>
  <si>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</si>
  <si>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</si>
  <si>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</si>
  <si>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</si>
  <si>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امانات صندوق ضمان التسوية</t>
  </si>
  <si>
    <t xml:space="preserve"> موجودات غير متداولة أخرى</t>
  </si>
  <si>
    <t xml:space="preserve"> مجموع الموجودات غير المتداولة</t>
  </si>
  <si>
    <t xml:space="preserve"> المخزون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</si>
  <si>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</si>
  <si>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</si>
  <si>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حساب تسوية مع مركز ايداع الاوراق المالية</t>
  </si>
  <si>
    <t xml:space="preserve"> ذمم مدينة من انشطة التمويل</t>
  </si>
  <si>
    <t xml:space="preserve"> موجودات مالية بالقيمة العادلة من خلال قائمة الدخل</t>
  </si>
  <si>
    <t xml:space="preserve"> أراضي ومباني للبيع</t>
  </si>
  <si>
    <t xml:space="preserve"> النقد في الصندوق ولدى البنوك</t>
  </si>
  <si>
    <t xml:space="preserve"> الاستثمار في عقود استثمارات وكالة</t>
  </si>
  <si>
    <t xml:space="preserve"> موجودات متداولة أخرى</t>
  </si>
  <si>
    <t xml:space="preserve"> موجودات محتفظ بها للبيع</t>
  </si>
  <si>
    <t xml:space="preserve"> مجموع الموجودات المتداولة</t>
  </si>
  <si>
    <t xml:space="preserve"> مجموع الموجودات</t>
  </si>
  <si>
    <t xml:space="preserve"> رأس المال المدفوع</t>
  </si>
  <si>
    <t xml:space="preserve"> دفعات على حساب زيادة رأس المال</t>
  </si>
  <si>
    <t xml:space="preserve"> احتياطي اجباري</t>
  </si>
  <si>
    <t xml:space="preserve"> إحتياطي اختياري</t>
  </si>
  <si>
    <t xml:space="preserve"> الأرباح المدورة</t>
  </si>
  <si>
    <t xml:space="preserve"> إحتياطي القيمة العادلة</t>
  </si>
  <si>
    <t xml:space="preserve"> علاوة (خصم) إصدار</t>
  </si>
  <si>
    <t xml:space="preserve"> إحتياطي عام</t>
  </si>
  <si>
    <t xml:space="preserve"> إحتياطي خاص</t>
  </si>
  <si>
    <t xml:space="preserve"> أسهم الخزينة</t>
  </si>
  <si>
    <t xml:space="preserve"> حصص ملكية أخرى</t>
  </si>
  <si>
    <t xml:space="preserve"> احتياطيات أخرى</t>
  </si>
  <si>
    <t xml:space="preserve"> مجموع حقوق الملكية المنسوبة إلى مالكي الشركة الأم</t>
  </si>
  <si>
    <t xml:space="preserve"> حقوق غير المسيطرين</t>
  </si>
  <si>
    <t xml:space="preserve"> مجموع حقوق الملكية</t>
  </si>
  <si>
    <t xml:space="preserve"> المخصصات غير المتداولة</t>
  </si>
  <si>
    <t xml:space="preserve"> قروض طويلة الاجل</t>
  </si>
  <si>
    <t xml:space="preserve"> الذمم التجارية والذمم الأخرى الدائنة غير المتداولة</t>
  </si>
  <si>
    <t xml:space="preserve"> الذمم الدائنة غير المتداولة إلى أطراف ذات علاقة</t>
  </si>
  <si>
    <t xml:space="preserve"> مطلوبات ضريبية مؤجلة</t>
  </si>
  <si>
    <t xml:space="preserve"> ايرادات تقسيط مؤجلة طويلة الاجل</t>
  </si>
  <si>
    <t xml:space="preserve"> مطلوبات غير متداولة أخرى</t>
  </si>
  <si>
    <t xml:space="preserve"> مجموع المطلوبات غير المتداولة</t>
  </si>
  <si>
    <t xml:space="preserve"> حسابات استثمارية للعملاء</t>
  </si>
  <si>
    <t xml:space="preserve"> المخصصات المتداولة</t>
  </si>
  <si>
    <t xml:space="preserve"> قروض قصيرة الاجل</t>
  </si>
  <si>
    <t xml:space="preserve"> الذمم التجارية والذمم الأخرى الدائنة</t>
  </si>
  <si>
    <t xml:space="preserve"> الذمم الدائنة لجهات ذات علاقة</t>
  </si>
  <si>
    <t xml:space="preserve"> ايرادات مؤجلة</t>
  </si>
  <si>
    <t xml:space="preserve"> مخصص ضريبة دخل</t>
  </si>
  <si>
    <t xml:space="preserve"> مطلوبات مالية متداولة أخرى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</si>
  <si>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</si>
  <si>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</si>
  <si>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</si>
  <si>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</si>
  <si>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>Statement of financial position</t>
  </si>
  <si>
    <t>Income statement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</si>
  <si>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</si>
  <si>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</si>
  <si>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</si>
  <si>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</si>
  <si>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</si>
  <si>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</si>
  <si>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</si>
  <si>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</si>
  <si>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</si>
  <si>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</si>
  <si>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</si>
  <si>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</si>
  <si>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</si>
  <si>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</si>
  <si>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</si>
  <si>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</si>
  <si>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</si>
  <si>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</si>
  <si>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</si>
  <si>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</si>
  <si>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</si>
  <si>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</si>
  <si>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</si>
  <si>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</si>
  <si>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</si>
  <si>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</si>
  <si>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</si>
  <si>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</si>
  <si>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</si>
  <si>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</si>
  <si>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</si>
  <si>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</si>
  <si>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Margin Before Interest and Tax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</si>
  <si>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</si>
  <si>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</si>
  <si>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</si>
  <si>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</si>
  <si>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</si>
  <si>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</si>
  <si>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</si>
  <si>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</si>
  <si>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</si>
  <si>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</si>
  <si>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Working Capital Turnover (Times)</t>
  </si>
  <si>
    <t>Current Ratio (Times)</t>
  </si>
  <si>
    <t>Working Capital (JD)</t>
  </si>
  <si>
    <t>صافي الربح قبل الفوائد والضريبة الى مجموع الإيرادات %</t>
  </si>
  <si>
    <t>صافي الربح الى مجموع الايرادات %</t>
  </si>
  <si>
    <t>Financial Assets Turnover (Times)</t>
  </si>
  <si>
    <t xml:space="preserve">AL SANABEL INTERNATIONAL FOR ISLAMIC INVESTMENTS (HOLDING) </t>
  </si>
  <si>
    <t xml:space="preserve">AL-AMAL FINANCIAL INVESTMENTS </t>
  </si>
  <si>
    <t xml:space="preserve">BABELON INVESTMENTS </t>
  </si>
  <si>
    <t>DIMENSIONS: JORDAN AND EMIRATES COMMERCIAL INVESTMENTS CORPORATION</t>
  </si>
  <si>
    <t xml:space="preserve">FIRST JORDAN INVESTMENT COMPANY </t>
  </si>
  <si>
    <t>JORDANIAN CO. FOR DEVELOPING &amp; FINANCIAL INVESTMENT</t>
  </si>
  <si>
    <t xml:space="preserve">KAFA`A FOR FINANCIAL &amp; ECONOMICAL INVESTMENTS </t>
  </si>
  <si>
    <t>CENTURY INVESTMENT GROUP</t>
  </si>
  <si>
    <t xml:space="preserve">SABAEK INVEST COMPANY </t>
  </si>
  <si>
    <t>قائمة المركز المالي</t>
  </si>
  <si>
    <t>قائمة الدخل</t>
  </si>
  <si>
    <t>قائمة التدفقات النقدية</t>
  </si>
  <si>
    <t xml:space="preserve">معدل تغطية الفوائد (مرة) </t>
  </si>
  <si>
    <t xml:space="preserve">معدل دوران الموجودات (مرة) </t>
  </si>
  <si>
    <t>(معدل دوران الموجودات المالية (مرة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</si>
  <si>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</si>
  <si>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</si>
  <si>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</si>
  <si>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Total Assets Turnover (Times)</t>
  </si>
  <si>
    <t>MIDDLE EAST HOLDING</t>
  </si>
  <si>
    <t>الشرق الأوسط القابضة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</si>
</sst>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rgb="FF333333"/>
      <name val="Droid_arabic_kufiregula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3" borderId="8" xfId="0" applyFill="1" applyBorder="1"/>
    <xf numFmtId="0" fontId="1" fillId="0" borderId="0" xfId="0" applyFont="1"/>
    <xf numFmtId="0" fontId="0" fillId="3" borderId="0" xfId="0" applyFill="1" applyBorder="1"/>
    <xf numFmtId="0" fontId="2" fillId="0" borderId="9" xfId="0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2" fontId="2" fillId="0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3" fontId="0" fillId="0" borderId="1" xfId="0" applyNumberFormat="1" applyBorder="1"/>
    <xf numFmtId="3" fontId="0" fillId="0" borderId="0" xfId="0" applyNumberFormat="1"/>
    <xf numFmtId="166" fontId="2" fillId="0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34</xdr:col>
      <xdr:colOff>581025</xdr:colOff>
      <xdr:row>3</xdr:row>
      <xdr:rowOff>9525</xdr:rowOff>
    </xdr:to>
    <xdr:pic>
      <xdr:nvPicPr>
        <xdr:cNvPr id="1125" name="Picture 1">
          <a:extLst>
            <a:ext uri="{FF2B5EF4-FFF2-40B4-BE49-F238E27FC236}">
              <a16:creationId xmlns:a16="http://schemas.microsoft.com/office/drawing/2014/main" id="{99F1182D-3515-4B38-8A4B-5D3F3CB3D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995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IV122"/>
  <sheetViews>
    <sheetView tabSelected="1" topLeftCell="AE1" workbookViewId="0">
      <selection activeCell="AL6" sqref="AL6"/>
    </sheetView>
  </sheetViews>
  <sheetFormatPr defaultRowHeight="12.75"/>
  <cols>
    <col min="1" max="1" width="56.85546875" customWidth="1"/>
    <col min="2" max="8" width="14.7109375" customWidth="1"/>
    <col min="9" max="9" width="17.7109375" customWidth="1"/>
    <col min="10" max="16" width="14.7109375" customWidth="1"/>
    <col min="17" max="17" width="15.42578125" customWidth="1"/>
    <col min="18" max="37" width="14.7109375" customWidth="1"/>
    <col min="38" max="38" width="56.7109375" bestFit="1" customWidth="1"/>
    <col min="39" max="39" width="9.5703125" bestFit="1" customWidth="1"/>
    <col min="41" max="41" width="9.5703125" bestFit="1" customWidth="1"/>
  </cols>
  <sheetData>
    <row r="9" spans="1:256" ht="76.5">
      <c r="A9" s="3"/>
      <c r="B9" s="4" t="s">
        <v>320</v>
      </c>
      <c r="C9" s="4" t="s">
        <v>321</v>
      </c>
      <c r="D9" s="4" t="s">
        <v>0</v>
      </c>
      <c r="E9" s="4" t="s">
        <v>1</v>
      </c>
      <c r="F9" s="4" t="s">
        <v>2</v>
      </c>
      <c r="G9" s="4" t="s">
        <v>3</v>
      </c>
      <c r="H9" s="4" t="s">
        <v>322</v>
      </c>
      <c r="I9" s="4" t="s">
        <v>4</v>
      </c>
      <c r="J9" s="4" t="s">
        <v>5</v>
      </c>
      <c r="K9" s="5" t="s">
        <v>6</v>
      </c>
      <c r="L9" s="4" t="s">
        <v>323</v>
      </c>
      <c r="M9" s="4" t="s">
        <v>7</v>
      </c>
      <c r="N9" s="4" t="s">
        <v>324</v>
      </c>
      <c r="O9" s="4" t="s">
        <v>8</v>
      </c>
      <c r="P9" s="4" t="s">
        <v>9</v>
      </c>
      <c r="Q9" s="4" t="s">
        <v>10</v>
      </c>
      <c r="R9" s="4" t="s">
        <v>11</v>
      </c>
      <c r="S9" s="4" t="s">
        <v>12</v>
      </c>
      <c r="T9" s="5" t="s">
        <v>13</v>
      </c>
      <c r="U9" s="4" t="s">
        <v>14</v>
      </c>
      <c r="V9" s="4" t="s">
        <v>15</v>
      </c>
      <c r="W9" s="4" t="s">
        <v>16</v>
      </c>
      <c r="X9" s="4" t="s">
        <v>325</v>
      </c>
      <c r="Y9" s="4" t="s">
        <v>326</v>
      </c>
      <c r="Z9" s="4" t="s">
        <v>17</v>
      </c>
      <c r="AA9" s="4" t="s">
        <v>18</v>
      </c>
      <c r="AB9" s="4" t="s">
        <v>19</v>
      </c>
      <c r="AC9" s="4" t="s">
        <v>20</v>
      </c>
      <c r="AD9" s="5" t="s">
        <v>21</v>
      </c>
      <c r="AE9" s="4" t="s">
        <v>327</v>
      </c>
      <c r="AF9" s="4" t="s">
        <v>22</v>
      </c>
      <c r="AG9" s="4" t="s">
        <v>23</v>
      </c>
      <c r="AH9" s="4" t="s">
        <v>24</v>
      </c>
      <c r="AI9" s="4" t="s">
        <v>328</v>
      </c>
      <c r="AJ9" s="5" t="s">
        <v>25</v>
      </c>
      <c r="AK9" s="5" t="s">
        <v>339</v>
      </c>
      <c r="AL9" s="3"/>
    </row>
    <row r="10" spans="1:256" ht="38.25">
      <c r="A10" s="7"/>
      <c r="B10" s="4" t="s">
        <v>44</v>
      </c>
      <c r="C10" s="4" t="s">
        <v>34</v>
      </c>
      <c r="D10" s="4" t="s">
        <v>42</v>
      </c>
      <c r="E10" s="4" t="s">
        <v>47</v>
      </c>
      <c r="F10" s="4" t="s">
        <v>46</v>
      </c>
      <c r="G10" s="4" t="s">
        <v>45</v>
      </c>
      <c r="H10" s="4" t="s">
        <v>57</v>
      </c>
      <c r="I10" s="4" t="s">
        <v>53</v>
      </c>
      <c r="J10" s="4" t="s">
        <v>58</v>
      </c>
      <c r="K10" s="5" t="s">
        <v>59</v>
      </c>
      <c r="L10" s="4" t="s">
        <v>29</v>
      </c>
      <c r="M10" s="4" t="s">
        <v>35</v>
      </c>
      <c r="N10" s="4" t="s">
        <v>30</v>
      </c>
      <c r="O10" s="4" t="s">
        <v>55</v>
      </c>
      <c r="P10" s="4" t="s">
        <v>40</v>
      </c>
      <c r="Q10" s="4" t="s">
        <v>41</v>
      </c>
      <c r="R10" s="4" t="s">
        <v>43</v>
      </c>
      <c r="S10" s="4" t="s">
        <v>38</v>
      </c>
      <c r="T10" s="5" t="s">
        <v>37</v>
      </c>
      <c r="U10" s="4" t="s">
        <v>39</v>
      </c>
      <c r="V10" s="4" t="s">
        <v>32</v>
      </c>
      <c r="W10" s="4" t="s">
        <v>31</v>
      </c>
      <c r="X10" s="4" t="s">
        <v>33</v>
      </c>
      <c r="Y10" s="4" t="s">
        <v>48</v>
      </c>
      <c r="Z10" s="4" t="s">
        <v>54</v>
      </c>
      <c r="AA10" s="4" t="s">
        <v>56</v>
      </c>
      <c r="AB10" s="4" t="s">
        <v>36</v>
      </c>
      <c r="AC10" s="4" t="s">
        <v>52</v>
      </c>
      <c r="AD10" s="5" t="s">
        <v>62</v>
      </c>
      <c r="AE10" s="4" t="s">
        <v>63</v>
      </c>
      <c r="AF10" s="4" t="s">
        <v>50</v>
      </c>
      <c r="AG10" s="4" t="s">
        <v>49</v>
      </c>
      <c r="AH10" s="4" t="s">
        <v>60</v>
      </c>
      <c r="AI10" s="4" t="s">
        <v>61</v>
      </c>
      <c r="AJ10" s="5" t="s">
        <v>51</v>
      </c>
      <c r="AK10" s="5" t="s">
        <v>340</v>
      </c>
      <c r="AL10" s="7"/>
    </row>
    <row r="11" spans="1:256">
      <c r="A11" s="9"/>
      <c r="B11" s="10">
        <v>131249</v>
      </c>
      <c r="C11" s="10">
        <v>131231</v>
      </c>
      <c r="D11" s="10">
        <v>131250</v>
      </c>
      <c r="E11" s="10">
        <v>131065</v>
      </c>
      <c r="F11" s="10">
        <v>131210</v>
      </c>
      <c r="G11" s="10">
        <v>131082</v>
      </c>
      <c r="H11" s="10">
        <v>131260</v>
      </c>
      <c r="I11" s="10">
        <v>141086</v>
      </c>
      <c r="J11" s="10">
        <v>131282</v>
      </c>
      <c r="K11" s="11">
        <v>131274</v>
      </c>
      <c r="L11" s="10">
        <v>131271</v>
      </c>
      <c r="M11" s="10">
        <v>131251</v>
      </c>
      <c r="N11" s="10">
        <v>131269</v>
      </c>
      <c r="O11" s="10">
        <v>131258</v>
      </c>
      <c r="P11" s="10">
        <v>131036</v>
      </c>
      <c r="Q11" s="10">
        <v>131263</v>
      </c>
      <c r="R11" s="10">
        <v>131039</v>
      </c>
      <c r="S11" s="10">
        <v>131071</v>
      </c>
      <c r="T11" s="11">
        <v>131105</v>
      </c>
      <c r="U11" s="10">
        <v>131025</v>
      </c>
      <c r="V11" s="10">
        <v>131252</v>
      </c>
      <c r="W11" s="10">
        <v>141218</v>
      </c>
      <c r="X11" s="10">
        <v>141032</v>
      </c>
      <c r="Y11" s="10">
        <v>131267</v>
      </c>
      <c r="Z11" s="10">
        <v>131018</v>
      </c>
      <c r="AA11" s="10">
        <v>131268</v>
      </c>
      <c r="AB11" s="10">
        <v>131069</v>
      </c>
      <c r="AC11" s="10">
        <v>131090</v>
      </c>
      <c r="AD11" s="11">
        <v>141031</v>
      </c>
      <c r="AE11" s="10">
        <v>131097</v>
      </c>
      <c r="AF11" s="10">
        <v>121033</v>
      </c>
      <c r="AG11" s="10">
        <v>131226</v>
      </c>
      <c r="AH11" s="10">
        <v>131289</v>
      </c>
      <c r="AI11" s="10">
        <v>131275</v>
      </c>
      <c r="AJ11" s="11">
        <v>131248</v>
      </c>
      <c r="AK11" s="11">
        <v>131293</v>
      </c>
      <c r="AL11" s="9"/>
    </row>
    <row r="12" spans="1:256" s="12" customForma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s="14" customFormat="1">
      <c r="A13" s="13" t="s">
        <v>269</v>
      </c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 s="13" t="s">
        <v>329</v>
      </c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" t="s">
        <v>105</v>
      </c>
      <c r="B14" s="1">
        <v>110995</v>
      </c>
      <c r="C14" s="2">
        <v>181417</v>
      </c>
      <c r="D14" s="2">
        <v>17655</v>
      </c>
      <c r="E14" s="2">
        <v>30957</v>
      </c>
      <c r="F14" s="1">
        <v>0</v>
      </c>
      <c r="G14" s="2">
        <v>1119</v>
      </c>
      <c r="H14" s="1">
        <v>0</v>
      </c>
      <c r="I14" s="1">
        <v>0</v>
      </c>
      <c r="J14" s="2">
        <v>251905</v>
      </c>
      <c r="K14" s="2">
        <v>4049</v>
      </c>
      <c r="L14" s="1">
        <v>0</v>
      </c>
      <c r="M14" s="2">
        <v>202161</v>
      </c>
      <c r="N14" s="1">
        <v>293503</v>
      </c>
      <c r="O14" s="2">
        <v>5201246</v>
      </c>
      <c r="P14" s="2">
        <v>711146</v>
      </c>
      <c r="Q14" s="2">
        <v>900973</v>
      </c>
      <c r="R14" s="2">
        <v>2092044</v>
      </c>
      <c r="S14" s="2">
        <v>3028950</v>
      </c>
      <c r="T14" s="2">
        <v>422579</v>
      </c>
      <c r="U14" s="2">
        <v>23482</v>
      </c>
      <c r="V14" s="2">
        <v>136664</v>
      </c>
      <c r="W14" s="2">
        <v>5</v>
      </c>
      <c r="X14" s="2">
        <v>1</v>
      </c>
      <c r="Y14" s="2">
        <v>118</v>
      </c>
      <c r="Z14" s="2">
        <v>70716</v>
      </c>
      <c r="AA14" s="1">
        <v>3</v>
      </c>
      <c r="AB14" s="2">
        <v>13589098</v>
      </c>
      <c r="AC14" s="2">
        <v>654005</v>
      </c>
      <c r="AD14" s="1">
        <v>3</v>
      </c>
      <c r="AE14" s="2">
        <v>17459</v>
      </c>
      <c r="AF14" s="1">
        <v>0</v>
      </c>
      <c r="AG14" s="2">
        <v>1</v>
      </c>
      <c r="AH14" s="2">
        <v>25962</v>
      </c>
      <c r="AI14" s="2">
        <v>16199</v>
      </c>
      <c r="AJ14" s="2">
        <v>133456</v>
      </c>
      <c r="AK14" s="2">
        <v>4705220</v>
      </c>
      <c r="AL14" s="1" t="s">
        <v>206</v>
      </c>
    </row>
    <row r="15" spans="1:256">
      <c r="A15" s="1" t="s">
        <v>106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2">
        <v>534999</v>
      </c>
      <c r="H15" s="1">
        <v>0</v>
      </c>
      <c r="I15" s="1">
        <v>0</v>
      </c>
      <c r="J15" s="1">
        <v>0</v>
      </c>
      <c r="K15" s="2">
        <v>875790</v>
      </c>
      <c r="L15" s="1">
        <v>0</v>
      </c>
      <c r="M15" s="1">
        <v>0</v>
      </c>
      <c r="N15" s="1">
        <v>12000</v>
      </c>
      <c r="O15" s="1">
        <v>0</v>
      </c>
      <c r="P15" s="1">
        <v>0</v>
      </c>
      <c r="Q15" s="2">
        <v>113978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2">
        <v>0</v>
      </c>
      <c r="Y15" s="1">
        <v>0</v>
      </c>
      <c r="Z15" s="1">
        <v>0</v>
      </c>
      <c r="AA15" s="1">
        <v>0</v>
      </c>
      <c r="AB15" s="2">
        <v>20631237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 t="s">
        <v>207</v>
      </c>
    </row>
    <row r="16" spans="1:256">
      <c r="A16" s="1" t="s">
        <v>107</v>
      </c>
      <c r="B16" s="1">
        <v>0</v>
      </c>
      <c r="C16" s="1">
        <v>0</v>
      </c>
      <c r="D16" s="2">
        <v>2260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2">
        <v>1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2">
        <v>200000</v>
      </c>
      <c r="V16" s="1">
        <v>0</v>
      </c>
      <c r="W16" s="1">
        <v>0</v>
      </c>
      <c r="X16" s="2">
        <v>1771000</v>
      </c>
      <c r="Y16" s="2">
        <v>306</v>
      </c>
      <c r="Z16" s="1">
        <v>0</v>
      </c>
      <c r="AA16" s="1">
        <v>0</v>
      </c>
      <c r="AB16" s="1">
        <v>0</v>
      </c>
      <c r="AC16" s="2">
        <v>1560</v>
      </c>
      <c r="AD16" s="1">
        <v>0</v>
      </c>
      <c r="AE16" s="2">
        <v>1333</v>
      </c>
      <c r="AF16" s="1">
        <v>0</v>
      </c>
      <c r="AG16" s="2">
        <v>200000</v>
      </c>
      <c r="AH16" s="2">
        <v>67991</v>
      </c>
      <c r="AI16" s="2">
        <v>187500</v>
      </c>
      <c r="AJ16" s="2">
        <v>200001</v>
      </c>
      <c r="AK16" s="2">
        <v>28150</v>
      </c>
      <c r="AL16" s="1" t="s">
        <v>208</v>
      </c>
    </row>
    <row r="17" spans="1:38">
      <c r="A17" s="1" t="s">
        <v>108</v>
      </c>
      <c r="B17" s="1">
        <v>6291726</v>
      </c>
      <c r="C17" s="2">
        <v>1163995</v>
      </c>
      <c r="D17" s="2">
        <v>531549</v>
      </c>
      <c r="E17" s="2">
        <v>1964882</v>
      </c>
      <c r="F17" s="1">
        <v>0</v>
      </c>
      <c r="G17" s="2">
        <v>32185400</v>
      </c>
      <c r="H17" s="1">
        <v>0</v>
      </c>
      <c r="I17" s="2">
        <v>0</v>
      </c>
      <c r="J17" s="30">
        <v>0</v>
      </c>
      <c r="K17" s="2">
        <v>3785331</v>
      </c>
      <c r="L17" s="1">
        <v>0</v>
      </c>
      <c r="M17" s="2">
        <v>371321</v>
      </c>
      <c r="N17" s="1">
        <v>31864716</v>
      </c>
      <c r="O17" s="2">
        <v>5638502</v>
      </c>
      <c r="P17" s="1">
        <v>0</v>
      </c>
      <c r="Q17" s="1">
        <v>0</v>
      </c>
      <c r="R17" s="2">
        <v>10313203</v>
      </c>
      <c r="S17" s="1">
        <v>0</v>
      </c>
      <c r="T17" s="1">
        <v>0</v>
      </c>
      <c r="U17" s="2">
        <v>2846481</v>
      </c>
      <c r="V17" s="1">
        <v>0</v>
      </c>
      <c r="W17" s="1">
        <v>0</v>
      </c>
      <c r="X17" s="2">
        <v>0</v>
      </c>
      <c r="Y17" s="2">
        <v>3507590</v>
      </c>
      <c r="Z17" s="2">
        <v>134454</v>
      </c>
      <c r="AA17" s="1">
        <v>3101945</v>
      </c>
      <c r="AB17" s="2">
        <v>54906158</v>
      </c>
      <c r="AC17" s="1">
        <v>0</v>
      </c>
      <c r="AD17" s="1">
        <v>206775</v>
      </c>
      <c r="AE17" s="2">
        <v>9290786</v>
      </c>
      <c r="AF17" s="1">
        <v>2767878</v>
      </c>
      <c r="AG17" s="1">
        <v>0</v>
      </c>
      <c r="AH17" s="1">
        <v>0</v>
      </c>
      <c r="AI17" s="2">
        <v>585553</v>
      </c>
      <c r="AJ17" s="2">
        <v>2286444</v>
      </c>
      <c r="AK17" s="2">
        <v>22455674</v>
      </c>
      <c r="AL17" s="1" t="s">
        <v>209</v>
      </c>
    </row>
    <row r="18" spans="1:38">
      <c r="A18" s="1" t="s">
        <v>109</v>
      </c>
      <c r="B18" s="1">
        <v>4718877</v>
      </c>
      <c r="C18" s="1">
        <v>0</v>
      </c>
      <c r="D18" s="2">
        <v>1735497</v>
      </c>
      <c r="E18" s="2">
        <v>5411774</v>
      </c>
      <c r="F18" s="1">
        <v>0</v>
      </c>
      <c r="G18" s="2">
        <v>11790266</v>
      </c>
      <c r="H18" s="1">
        <v>0</v>
      </c>
      <c r="I18" s="2">
        <v>5560534</v>
      </c>
      <c r="J18" s="1">
        <v>0</v>
      </c>
      <c r="K18" s="2">
        <v>2903508</v>
      </c>
      <c r="L18" s="1">
        <v>0</v>
      </c>
      <c r="M18" s="1">
        <v>0</v>
      </c>
      <c r="N18" s="1">
        <v>20004</v>
      </c>
      <c r="O18" s="2">
        <v>996069</v>
      </c>
      <c r="P18" s="1">
        <v>0</v>
      </c>
      <c r="Q18" s="2">
        <v>30144</v>
      </c>
      <c r="R18" s="2">
        <v>9949207</v>
      </c>
      <c r="S18" s="1">
        <v>0</v>
      </c>
      <c r="T18" s="1">
        <v>0</v>
      </c>
      <c r="U18" s="1">
        <v>0</v>
      </c>
      <c r="V18" s="1">
        <v>0</v>
      </c>
      <c r="W18" s="2">
        <v>5327365</v>
      </c>
      <c r="X18" s="2">
        <v>0</v>
      </c>
      <c r="Y18" s="1">
        <v>0</v>
      </c>
      <c r="Z18" s="2">
        <v>4899369</v>
      </c>
      <c r="AA18" s="1">
        <v>516281</v>
      </c>
      <c r="AB18" s="2">
        <v>7388858</v>
      </c>
      <c r="AC18" s="1">
        <v>0</v>
      </c>
      <c r="AD18" s="1">
        <v>0</v>
      </c>
      <c r="AE18" s="2">
        <v>754867</v>
      </c>
      <c r="AF18" s="1">
        <v>0</v>
      </c>
      <c r="AG18" s="1">
        <v>0</v>
      </c>
      <c r="AH18" s="1">
        <v>0</v>
      </c>
      <c r="AI18" s="2">
        <v>0</v>
      </c>
      <c r="AJ18" s="1">
        <v>0</v>
      </c>
      <c r="AK18" s="1">
        <v>0</v>
      </c>
      <c r="AL18" s="1" t="s">
        <v>210</v>
      </c>
    </row>
    <row r="19" spans="1:38">
      <c r="A19" s="1" t="s">
        <v>110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2">
        <v>2022043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 t="s">
        <v>211</v>
      </c>
    </row>
    <row r="20" spans="1:38">
      <c r="A20" s="1" t="s">
        <v>111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2">
        <v>70500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 t="s">
        <v>64</v>
      </c>
    </row>
    <row r="21" spans="1:38">
      <c r="A21" s="1" t="s">
        <v>28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2563405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4057768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2">
        <v>960519</v>
      </c>
      <c r="AK21" s="2">
        <v>0</v>
      </c>
      <c r="AL21" s="1" t="s">
        <v>212</v>
      </c>
    </row>
    <row r="22" spans="1:38">
      <c r="A22" s="1" t="s">
        <v>112</v>
      </c>
      <c r="B22" s="1">
        <v>0</v>
      </c>
      <c r="C22" s="1">
        <v>1235166</v>
      </c>
      <c r="D22" s="2">
        <v>2810874</v>
      </c>
      <c r="E22" s="2">
        <v>239557</v>
      </c>
      <c r="F22" s="2">
        <v>119057</v>
      </c>
      <c r="G22" s="2">
        <v>1734870</v>
      </c>
      <c r="H22" s="2">
        <v>1494839</v>
      </c>
      <c r="I22" s="1">
        <v>0</v>
      </c>
      <c r="J22" s="1">
        <v>0</v>
      </c>
      <c r="K22" s="2">
        <v>704415</v>
      </c>
      <c r="L22" s="1">
        <v>0</v>
      </c>
      <c r="M22" s="2">
        <v>4826132</v>
      </c>
      <c r="N22" s="1">
        <v>14351450</v>
      </c>
      <c r="O22" s="2">
        <v>467760</v>
      </c>
      <c r="P22" s="2">
        <v>135291</v>
      </c>
      <c r="Q22" s="2">
        <v>5808</v>
      </c>
      <c r="R22" s="1">
        <v>5883176</v>
      </c>
      <c r="S22" s="2">
        <v>1165788</v>
      </c>
      <c r="T22" s="1">
        <v>827750</v>
      </c>
      <c r="U22" s="1">
        <v>3933732</v>
      </c>
      <c r="V22" s="2">
        <v>923036</v>
      </c>
      <c r="W22" s="2">
        <v>1</v>
      </c>
      <c r="X22" s="1">
        <v>123</v>
      </c>
      <c r="Y22" s="2">
        <v>51085</v>
      </c>
      <c r="Z22" s="2">
        <v>54177</v>
      </c>
      <c r="AA22" s="1">
        <v>23538</v>
      </c>
      <c r="AB22" s="2">
        <v>57606</v>
      </c>
      <c r="AC22" s="1">
        <v>1786603</v>
      </c>
      <c r="AD22" s="1">
        <v>40000</v>
      </c>
      <c r="AE22" s="1">
        <v>0</v>
      </c>
      <c r="AF22" s="1">
        <v>0</v>
      </c>
      <c r="AG22" s="1">
        <v>0</v>
      </c>
      <c r="AH22" s="2">
        <v>274</v>
      </c>
      <c r="AI22" s="1">
        <v>93880</v>
      </c>
      <c r="AJ22" s="1">
        <v>0</v>
      </c>
      <c r="AK22" s="1">
        <v>16069748</v>
      </c>
      <c r="AL22" s="1" t="s">
        <v>213</v>
      </c>
    </row>
    <row r="23" spans="1:38">
      <c r="A23" s="1" t="s">
        <v>113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2">
        <v>359105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2">
        <v>6470502</v>
      </c>
      <c r="T23" s="1">
        <v>20959386</v>
      </c>
      <c r="U23" s="1">
        <v>1343216</v>
      </c>
      <c r="V23" s="2">
        <v>427739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142000</v>
      </c>
      <c r="AJ23" s="1">
        <v>0</v>
      </c>
      <c r="AK23" s="1">
        <v>0</v>
      </c>
      <c r="AL23" s="1" t="s">
        <v>214</v>
      </c>
    </row>
    <row r="24" spans="1:38">
      <c r="A24" s="1" t="s">
        <v>114</v>
      </c>
      <c r="B24" s="1">
        <v>0</v>
      </c>
      <c r="C24" s="2">
        <v>434886</v>
      </c>
      <c r="D24" s="2">
        <v>1243457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2">
        <v>2846631</v>
      </c>
      <c r="K24" s="1">
        <v>0</v>
      </c>
      <c r="L24" s="1">
        <v>0</v>
      </c>
      <c r="M24" s="2">
        <v>6035754</v>
      </c>
      <c r="N24" s="1">
        <v>305898</v>
      </c>
      <c r="O24" s="1">
        <v>0</v>
      </c>
      <c r="P24" s="1">
        <v>0</v>
      </c>
      <c r="Q24" s="1">
        <v>0</v>
      </c>
      <c r="R24" s="2">
        <v>0</v>
      </c>
      <c r="S24" s="2">
        <v>986828</v>
      </c>
      <c r="T24" s="1">
        <v>0</v>
      </c>
      <c r="U24" s="1">
        <v>0</v>
      </c>
      <c r="V24" s="1">
        <v>0</v>
      </c>
      <c r="W24" s="1">
        <v>0</v>
      </c>
      <c r="X24" s="2">
        <v>0</v>
      </c>
      <c r="Y24" s="1">
        <v>0</v>
      </c>
      <c r="Z24" s="1">
        <v>0</v>
      </c>
      <c r="AA24" s="1">
        <v>0</v>
      </c>
      <c r="AB24" s="1">
        <v>0</v>
      </c>
      <c r="AC24" s="2">
        <v>957467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2">
        <v>142164</v>
      </c>
      <c r="AJ24" s="1">
        <v>0</v>
      </c>
      <c r="AK24" s="1">
        <v>296463</v>
      </c>
      <c r="AL24" s="1" t="s">
        <v>215</v>
      </c>
    </row>
    <row r="25" spans="1:38">
      <c r="A25" s="1" t="s">
        <v>115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3183316</v>
      </c>
      <c r="K25" s="1">
        <v>0</v>
      </c>
      <c r="L25" s="1">
        <v>0</v>
      </c>
      <c r="M25" s="2">
        <v>9282696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611993356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 t="s">
        <v>216</v>
      </c>
    </row>
    <row r="26" spans="1:38">
      <c r="A26" s="1" t="s">
        <v>116</v>
      </c>
      <c r="B26" s="1">
        <v>0</v>
      </c>
      <c r="C26" s="1">
        <v>0</v>
      </c>
      <c r="D26" s="1">
        <v>0</v>
      </c>
      <c r="E26" s="1">
        <v>0</v>
      </c>
      <c r="F26" s="2">
        <v>335406</v>
      </c>
      <c r="G26" s="2">
        <v>5347536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 t="s">
        <v>217</v>
      </c>
    </row>
    <row r="27" spans="1:38">
      <c r="A27" s="1" t="s">
        <v>26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50000</v>
      </c>
      <c r="AD27" s="1">
        <v>0</v>
      </c>
      <c r="AE27" s="1">
        <v>0</v>
      </c>
      <c r="AF27" s="1">
        <v>0</v>
      </c>
      <c r="AG27" s="2">
        <v>26420</v>
      </c>
      <c r="AH27" s="2">
        <v>25000</v>
      </c>
      <c r="AI27" s="1">
        <v>0</v>
      </c>
      <c r="AJ27" s="1">
        <v>0</v>
      </c>
      <c r="AK27" s="1">
        <v>0</v>
      </c>
      <c r="AL27" s="1" t="s">
        <v>218</v>
      </c>
    </row>
    <row r="28" spans="1:38">
      <c r="A28" s="1" t="s">
        <v>117</v>
      </c>
      <c r="B28" s="1">
        <v>0</v>
      </c>
      <c r="C28" s="1">
        <v>0</v>
      </c>
      <c r="D28" s="2">
        <v>41560</v>
      </c>
      <c r="E28" s="2">
        <v>1216724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3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2">
        <v>20421</v>
      </c>
      <c r="AA28" s="1">
        <v>0</v>
      </c>
      <c r="AB28" s="2">
        <v>3647535</v>
      </c>
      <c r="AC28" s="1">
        <v>18674</v>
      </c>
      <c r="AD28" s="1">
        <v>0</v>
      </c>
      <c r="AE28" s="1">
        <v>0</v>
      </c>
      <c r="AF28" s="1">
        <v>0</v>
      </c>
      <c r="AG28" s="1">
        <v>0</v>
      </c>
      <c r="AH28" s="2">
        <v>392000</v>
      </c>
      <c r="AI28" s="1">
        <v>0</v>
      </c>
      <c r="AJ28" s="1">
        <v>0</v>
      </c>
      <c r="AK28" s="1">
        <v>0</v>
      </c>
      <c r="AL28" s="1" t="s">
        <v>219</v>
      </c>
    </row>
    <row r="29" spans="1:38">
      <c r="A29" s="1" t="s">
        <v>118</v>
      </c>
      <c r="B29" s="1">
        <v>11121598</v>
      </c>
      <c r="C29" s="1">
        <v>3015464</v>
      </c>
      <c r="D29" s="1">
        <v>6382852</v>
      </c>
      <c r="E29" s="1">
        <v>8863894</v>
      </c>
      <c r="F29" s="1">
        <v>454463</v>
      </c>
      <c r="G29" s="1">
        <v>51594190</v>
      </c>
      <c r="H29" s="1">
        <v>1494839</v>
      </c>
      <c r="I29" s="1">
        <v>5560534</v>
      </c>
      <c r="J29" s="1">
        <v>8845257</v>
      </c>
      <c r="K29" s="1">
        <v>8702698</v>
      </c>
      <c r="L29" s="1">
        <v>0</v>
      </c>
      <c r="M29" s="1">
        <v>20718064</v>
      </c>
      <c r="N29" s="1">
        <v>46847571</v>
      </c>
      <c r="O29" s="1">
        <v>12303578</v>
      </c>
      <c r="P29" s="1">
        <v>846437</v>
      </c>
      <c r="Q29" s="1">
        <v>1050903</v>
      </c>
      <c r="R29" s="1">
        <v>28237630</v>
      </c>
      <c r="S29" s="1">
        <v>11652068</v>
      </c>
      <c r="T29" s="1">
        <v>634203071</v>
      </c>
      <c r="U29" s="1">
        <v>8346911</v>
      </c>
      <c r="V29" s="1">
        <v>3509482</v>
      </c>
      <c r="W29" s="1">
        <v>5327371</v>
      </c>
      <c r="X29" s="1">
        <v>1771124</v>
      </c>
      <c r="Y29" s="1">
        <v>3559099</v>
      </c>
      <c r="Z29" s="1">
        <v>5179137</v>
      </c>
      <c r="AA29" s="1">
        <v>3641767</v>
      </c>
      <c r="AB29" s="1">
        <v>100220492</v>
      </c>
      <c r="AC29" s="1">
        <v>7526077</v>
      </c>
      <c r="AD29" s="1">
        <v>246778</v>
      </c>
      <c r="AE29" s="1">
        <v>10064445</v>
      </c>
      <c r="AF29" s="1">
        <v>2767878</v>
      </c>
      <c r="AG29" s="1">
        <v>226421</v>
      </c>
      <c r="AH29" s="1">
        <v>511227</v>
      </c>
      <c r="AI29" s="1">
        <v>1167296</v>
      </c>
      <c r="AJ29" s="1">
        <v>3580420</v>
      </c>
      <c r="AK29" s="1">
        <v>43555255</v>
      </c>
      <c r="AL29" s="1" t="s">
        <v>220</v>
      </c>
    </row>
    <row r="30" spans="1:38">
      <c r="A30" s="1" t="s">
        <v>119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2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2">
        <v>4885175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2">
        <v>0</v>
      </c>
      <c r="Y30" s="1">
        <v>0</v>
      </c>
      <c r="Z30" s="1">
        <v>0</v>
      </c>
      <c r="AA30" s="1">
        <v>0</v>
      </c>
      <c r="AB30" s="2">
        <v>7883183</v>
      </c>
      <c r="AC30" s="1">
        <v>0</v>
      </c>
      <c r="AD30" s="1">
        <v>5217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 t="s">
        <v>221</v>
      </c>
    </row>
    <row r="31" spans="1:38">
      <c r="A31" s="1" t="s">
        <v>120</v>
      </c>
      <c r="B31" s="1">
        <v>5230026</v>
      </c>
      <c r="C31" s="1">
        <v>3636302</v>
      </c>
      <c r="D31" s="2">
        <v>2243305</v>
      </c>
      <c r="E31" s="2">
        <v>56523</v>
      </c>
      <c r="F31" s="2">
        <v>10018</v>
      </c>
      <c r="G31" s="2">
        <v>1842965</v>
      </c>
      <c r="H31" s="2">
        <v>6398</v>
      </c>
      <c r="I31" s="1">
        <v>1</v>
      </c>
      <c r="J31" s="1">
        <v>0</v>
      </c>
      <c r="K31" s="2">
        <v>131037</v>
      </c>
      <c r="L31" s="2">
        <v>1807</v>
      </c>
      <c r="M31" s="1">
        <v>0</v>
      </c>
      <c r="N31" s="1">
        <v>0</v>
      </c>
      <c r="O31" s="2">
        <v>968623</v>
      </c>
      <c r="P31" s="2">
        <v>45194</v>
      </c>
      <c r="Q31" s="2">
        <v>13332960</v>
      </c>
      <c r="R31" s="1">
        <v>88459</v>
      </c>
      <c r="S31" s="2">
        <v>1946366</v>
      </c>
      <c r="T31" s="1">
        <v>8312288</v>
      </c>
      <c r="U31" s="1">
        <v>1038511</v>
      </c>
      <c r="V31" s="2">
        <v>1902453</v>
      </c>
      <c r="W31" s="1">
        <v>0</v>
      </c>
      <c r="X31" s="1">
        <v>3730</v>
      </c>
      <c r="Y31" s="2">
        <v>0</v>
      </c>
      <c r="Z31" s="2">
        <v>258760</v>
      </c>
      <c r="AA31" s="1">
        <v>0</v>
      </c>
      <c r="AB31" s="2">
        <v>19401168</v>
      </c>
      <c r="AC31" s="1">
        <v>13436098</v>
      </c>
      <c r="AD31" s="1">
        <v>301875</v>
      </c>
      <c r="AE31" s="2">
        <v>17873</v>
      </c>
      <c r="AF31" s="1">
        <v>0</v>
      </c>
      <c r="AG31" s="2">
        <v>6394446</v>
      </c>
      <c r="AH31" s="2">
        <v>4713455</v>
      </c>
      <c r="AI31" s="1">
        <v>2321732</v>
      </c>
      <c r="AJ31" s="2">
        <v>898649</v>
      </c>
      <c r="AK31" s="2">
        <v>13662977</v>
      </c>
      <c r="AL31" s="1" t="s">
        <v>222</v>
      </c>
    </row>
    <row r="32" spans="1:38">
      <c r="A32" s="1" t="s">
        <v>121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2">
        <v>1341</v>
      </c>
      <c r="L32" s="1">
        <v>0</v>
      </c>
      <c r="M32" s="2">
        <v>52912</v>
      </c>
      <c r="N32" s="1">
        <v>10781738</v>
      </c>
      <c r="O32" s="2">
        <v>7136667</v>
      </c>
      <c r="P32" s="1">
        <v>0</v>
      </c>
      <c r="Q32" s="2">
        <v>5226088</v>
      </c>
      <c r="R32" s="1">
        <v>0</v>
      </c>
      <c r="S32" s="1">
        <v>0</v>
      </c>
      <c r="T32" s="1">
        <v>0</v>
      </c>
      <c r="U32" s="1">
        <v>0</v>
      </c>
      <c r="V32" s="2">
        <v>210946</v>
      </c>
      <c r="W32" s="1">
        <v>0</v>
      </c>
      <c r="X32" s="1">
        <v>0</v>
      </c>
      <c r="Y32" s="1">
        <v>0</v>
      </c>
      <c r="Z32" s="1">
        <v>0</v>
      </c>
      <c r="AA32" s="1">
        <v>66163</v>
      </c>
      <c r="AB32" s="1">
        <v>0</v>
      </c>
      <c r="AC32" s="1">
        <v>0</v>
      </c>
      <c r="AD32" s="1">
        <v>0</v>
      </c>
      <c r="AE32" s="2">
        <v>315862</v>
      </c>
      <c r="AF32" s="1">
        <v>0</v>
      </c>
      <c r="AG32" s="1">
        <v>0</v>
      </c>
      <c r="AH32" s="1">
        <v>0</v>
      </c>
      <c r="AI32" s="1">
        <v>1300</v>
      </c>
      <c r="AJ32" s="1">
        <v>0</v>
      </c>
      <c r="AK32" s="1">
        <v>0</v>
      </c>
      <c r="AL32" s="1" t="s">
        <v>223</v>
      </c>
    </row>
    <row r="33" spans="1:38">
      <c r="A33" s="1" t="s">
        <v>122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2">
        <v>362796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2">
        <v>59449</v>
      </c>
      <c r="AK33" s="2">
        <v>0</v>
      </c>
      <c r="AL33" s="1" t="s">
        <v>224</v>
      </c>
    </row>
    <row r="34" spans="1:38">
      <c r="A34" s="1" t="s">
        <v>123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2">
        <v>24662378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 t="s">
        <v>225</v>
      </c>
    </row>
    <row r="35" spans="1:38">
      <c r="A35" s="1" t="s">
        <v>124</v>
      </c>
      <c r="B35" s="1">
        <v>641</v>
      </c>
      <c r="C35" s="1">
        <v>3234177</v>
      </c>
      <c r="D35" s="1">
        <v>0</v>
      </c>
      <c r="E35" s="1">
        <v>0</v>
      </c>
      <c r="F35" s="1">
        <v>0</v>
      </c>
      <c r="G35" s="2">
        <v>1909213</v>
      </c>
      <c r="H35" s="1">
        <v>0</v>
      </c>
      <c r="I35" s="1">
        <v>0</v>
      </c>
      <c r="J35" s="1">
        <v>31756</v>
      </c>
      <c r="K35" s="2">
        <v>732587</v>
      </c>
      <c r="L35" s="1">
        <v>0</v>
      </c>
      <c r="M35" s="2">
        <v>3992457</v>
      </c>
      <c r="N35" s="1">
        <v>1868826</v>
      </c>
      <c r="O35" s="2">
        <v>66800</v>
      </c>
      <c r="P35" s="1">
        <v>0</v>
      </c>
      <c r="Q35" s="1">
        <v>0</v>
      </c>
      <c r="R35" s="1">
        <v>2557897</v>
      </c>
      <c r="S35" s="1">
        <v>0</v>
      </c>
      <c r="T35" s="1">
        <v>0</v>
      </c>
      <c r="U35" s="1">
        <v>4017856</v>
      </c>
      <c r="V35" s="2">
        <v>180912</v>
      </c>
      <c r="W35" s="2">
        <v>50836</v>
      </c>
      <c r="X35" s="1">
        <v>0</v>
      </c>
      <c r="Y35" s="1">
        <v>0</v>
      </c>
      <c r="Z35" s="2">
        <v>939029</v>
      </c>
      <c r="AA35" s="1">
        <v>153972</v>
      </c>
      <c r="AB35" s="2">
        <v>2323</v>
      </c>
      <c r="AC35" s="1">
        <v>0</v>
      </c>
      <c r="AD35" s="1">
        <v>10618</v>
      </c>
      <c r="AE35" s="2">
        <v>3065268</v>
      </c>
      <c r="AF35" s="1">
        <v>0</v>
      </c>
      <c r="AG35" s="1">
        <v>0</v>
      </c>
      <c r="AH35" s="1">
        <v>0</v>
      </c>
      <c r="AI35" s="1">
        <v>518350</v>
      </c>
      <c r="AJ35" s="1">
        <v>0</v>
      </c>
      <c r="AK35" s="1">
        <v>7999570</v>
      </c>
      <c r="AL35" s="1" t="s">
        <v>226</v>
      </c>
    </row>
    <row r="36" spans="1:38">
      <c r="A36" s="1" t="s">
        <v>125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2">
        <v>6762438</v>
      </c>
      <c r="H36" s="1">
        <v>0</v>
      </c>
      <c r="I36" s="1">
        <v>0</v>
      </c>
      <c r="J36" s="1">
        <v>389534</v>
      </c>
      <c r="K36" s="2">
        <v>245427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 t="s">
        <v>227</v>
      </c>
    </row>
    <row r="37" spans="1:38">
      <c r="A37" s="1" t="s">
        <v>126</v>
      </c>
      <c r="B37" s="1">
        <v>941</v>
      </c>
      <c r="C37" s="2">
        <v>3537335</v>
      </c>
      <c r="D37" s="2">
        <v>290727</v>
      </c>
      <c r="E37" s="2">
        <v>3119772</v>
      </c>
      <c r="F37" s="2">
        <v>2528</v>
      </c>
      <c r="G37" s="2">
        <v>1129267</v>
      </c>
      <c r="H37" s="2">
        <v>709495</v>
      </c>
      <c r="I37" s="2">
        <v>0</v>
      </c>
      <c r="J37" s="2">
        <v>396053</v>
      </c>
      <c r="K37" s="2">
        <v>1583207</v>
      </c>
      <c r="L37" s="2">
        <v>748218</v>
      </c>
      <c r="M37" s="2">
        <v>1585539</v>
      </c>
      <c r="N37" s="1">
        <v>107437</v>
      </c>
      <c r="O37" s="2">
        <v>235855</v>
      </c>
      <c r="P37" s="2">
        <v>1557592</v>
      </c>
      <c r="Q37" s="2">
        <v>939</v>
      </c>
      <c r="R37" s="2">
        <v>201136</v>
      </c>
      <c r="S37" s="2">
        <v>20481811</v>
      </c>
      <c r="T37" s="2">
        <v>5102480</v>
      </c>
      <c r="U37" s="2">
        <v>4099214</v>
      </c>
      <c r="V37" s="2">
        <v>1413585</v>
      </c>
      <c r="W37" s="2">
        <v>29722</v>
      </c>
      <c r="X37" s="2">
        <v>0</v>
      </c>
      <c r="Y37" s="2">
        <v>5702</v>
      </c>
      <c r="Z37" s="2">
        <v>1818501</v>
      </c>
      <c r="AA37" s="1">
        <v>0</v>
      </c>
      <c r="AB37" s="2">
        <v>9835876</v>
      </c>
      <c r="AC37" s="2">
        <v>9584237</v>
      </c>
      <c r="AD37" s="1">
        <v>5428</v>
      </c>
      <c r="AE37" s="2">
        <v>28413</v>
      </c>
      <c r="AF37" s="1">
        <v>6633</v>
      </c>
      <c r="AG37" s="1">
        <v>0</v>
      </c>
      <c r="AH37" s="2">
        <v>842296</v>
      </c>
      <c r="AI37" s="2">
        <v>1804044</v>
      </c>
      <c r="AJ37" s="2">
        <v>658045</v>
      </c>
      <c r="AK37" s="2">
        <v>30301764</v>
      </c>
      <c r="AL37" s="1" t="s">
        <v>228</v>
      </c>
    </row>
    <row r="38" spans="1:38">
      <c r="A38" s="1" t="s">
        <v>127</v>
      </c>
      <c r="B38" s="1">
        <v>500000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 t="s">
        <v>229</v>
      </c>
    </row>
    <row r="39" spans="1:38">
      <c r="A39" s="1" t="s">
        <v>128</v>
      </c>
      <c r="B39" s="1">
        <v>24401</v>
      </c>
      <c r="C39" s="1">
        <v>167178</v>
      </c>
      <c r="D39" s="2">
        <v>375390</v>
      </c>
      <c r="E39" s="2">
        <v>135868</v>
      </c>
      <c r="F39" s="1">
        <v>0</v>
      </c>
      <c r="G39" s="1">
        <v>0</v>
      </c>
      <c r="H39" s="1">
        <v>0</v>
      </c>
      <c r="I39" s="1">
        <v>0</v>
      </c>
      <c r="J39" s="1">
        <v>108548</v>
      </c>
      <c r="K39" s="2">
        <v>196053</v>
      </c>
      <c r="L39" s="1">
        <v>0</v>
      </c>
      <c r="M39" s="2">
        <v>608181</v>
      </c>
      <c r="N39" s="1">
        <v>149547</v>
      </c>
      <c r="O39" s="2">
        <v>1137994</v>
      </c>
      <c r="P39" s="2">
        <v>16014</v>
      </c>
      <c r="Q39" s="1">
        <v>0</v>
      </c>
      <c r="R39" s="1">
        <v>481664</v>
      </c>
      <c r="S39" s="2">
        <v>680427298</v>
      </c>
      <c r="T39" s="1">
        <v>19456</v>
      </c>
      <c r="U39" s="1">
        <v>234577</v>
      </c>
      <c r="V39" s="2">
        <v>3009624</v>
      </c>
      <c r="W39" s="2">
        <v>1000</v>
      </c>
      <c r="X39" s="1">
        <v>454360</v>
      </c>
      <c r="Y39" s="1">
        <v>0</v>
      </c>
      <c r="Z39" s="2">
        <v>283203</v>
      </c>
      <c r="AA39" s="1">
        <v>4993</v>
      </c>
      <c r="AB39" s="2">
        <v>4059185</v>
      </c>
      <c r="AC39" s="1">
        <v>0</v>
      </c>
      <c r="AD39" s="1">
        <v>0</v>
      </c>
      <c r="AE39" s="2">
        <v>473206</v>
      </c>
      <c r="AF39" s="1">
        <v>46059</v>
      </c>
      <c r="AG39" s="2">
        <v>137130</v>
      </c>
      <c r="AH39" s="2">
        <v>81522</v>
      </c>
      <c r="AI39" s="1">
        <v>181246</v>
      </c>
      <c r="AJ39" s="2">
        <v>542265</v>
      </c>
      <c r="AK39" s="2">
        <v>2031326</v>
      </c>
      <c r="AL39" s="1" t="s">
        <v>230</v>
      </c>
    </row>
    <row r="40" spans="1:38">
      <c r="A40" s="1" t="s">
        <v>129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2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 t="s">
        <v>231</v>
      </c>
    </row>
    <row r="41" spans="1:38">
      <c r="A41" s="1" t="s">
        <v>130</v>
      </c>
      <c r="B41" s="1">
        <v>5756009</v>
      </c>
      <c r="C41" s="1">
        <v>10574992</v>
      </c>
      <c r="D41" s="1">
        <v>2909422</v>
      </c>
      <c r="E41" s="1">
        <v>3312163</v>
      </c>
      <c r="F41" s="1">
        <v>12546</v>
      </c>
      <c r="G41" s="1">
        <v>11643883</v>
      </c>
      <c r="H41" s="1">
        <v>715893</v>
      </c>
      <c r="I41" s="1">
        <v>1</v>
      </c>
      <c r="J41" s="1">
        <v>925891</v>
      </c>
      <c r="K41" s="1">
        <v>2889652</v>
      </c>
      <c r="L41" s="1">
        <v>750025</v>
      </c>
      <c r="M41" s="1">
        <v>30901467</v>
      </c>
      <c r="N41" s="1">
        <v>12907548</v>
      </c>
      <c r="O41" s="1">
        <v>14431114</v>
      </c>
      <c r="P41" s="1">
        <v>1618800</v>
      </c>
      <c r="Q41" s="1">
        <v>18559987</v>
      </c>
      <c r="R41" s="1">
        <v>3329156</v>
      </c>
      <c r="S41" s="1">
        <v>702855475</v>
      </c>
      <c r="T41" s="1">
        <v>13434224</v>
      </c>
      <c r="U41" s="1">
        <v>9390158</v>
      </c>
      <c r="V41" s="1">
        <v>6717520</v>
      </c>
      <c r="W41" s="1">
        <v>81558</v>
      </c>
      <c r="X41" s="1">
        <v>458090</v>
      </c>
      <c r="Y41" s="1">
        <v>5702</v>
      </c>
      <c r="Z41" s="1">
        <v>3662289</v>
      </c>
      <c r="AA41" s="1">
        <v>225128</v>
      </c>
      <c r="AB41" s="1">
        <v>41181735</v>
      </c>
      <c r="AC41" s="1">
        <v>23020335</v>
      </c>
      <c r="AD41" s="1">
        <v>323138</v>
      </c>
      <c r="AE41" s="1">
        <v>3900622</v>
      </c>
      <c r="AF41" s="1">
        <v>52692</v>
      </c>
      <c r="AG41" s="1">
        <v>6531576</v>
      </c>
      <c r="AH41" s="1">
        <v>5637273</v>
      </c>
      <c r="AI41" s="1">
        <v>4826672</v>
      </c>
      <c r="AJ41" s="1">
        <v>2158408</v>
      </c>
      <c r="AK41" s="1">
        <v>53995637</v>
      </c>
      <c r="AL41" s="1" t="s">
        <v>232</v>
      </c>
    </row>
    <row r="42" spans="1:38">
      <c r="A42" s="1" t="s">
        <v>131</v>
      </c>
      <c r="B42" s="1">
        <v>16877607</v>
      </c>
      <c r="C42" s="2">
        <v>13590456</v>
      </c>
      <c r="D42" s="2">
        <v>9292274</v>
      </c>
      <c r="E42" s="2">
        <v>12176057</v>
      </c>
      <c r="F42" s="2">
        <v>467009</v>
      </c>
      <c r="G42" s="2">
        <v>63238073</v>
      </c>
      <c r="H42" s="2">
        <v>2210732</v>
      </c>
      <c r="I42" s="2">
        <v>5560535</v>
      </c>
      <c r="J42" s="2">
        <v>9771148</v>
      </c>
      <c r="K42" s="2">
        <v>11592350</v>
      </c>
      <c r="L42" s="2">
        <v>750025</v>
      </c>
      <c r="M42" s="2">
        <v>51619531</v>
      </c>
      <c r="N42" s="1">
        <v>59755119</v>
      </c>
      <c r="O42" s="2">
        <v>26734692</v>
      </c>
      <c r="P42" s="2">
        <v>2465237</v>
      </c>
      <c r="Q42" s="2">
        <v>19610890</v>
      </c>
      <c r="R42" s="2">
        <v>31566786</v>
      </c>
      <c r="S42" s="2">
        <v>714507543</v>
      </c>
      <c r="T42" s="2">
        <v>647637295</v>
      </c>
      <c r="U42" s="2">
        <v>17737069</v>
      </c>
      <c r="V42" s="2">
        <v>10227002</v>
      </c>
      <c r="W42" s="2">
        <v>5408929</v>
      </c>
      <c r="X42" s="2">
        <v>2229214</v>
      </c>
      <c r="Y42" s="2">
        <v>3564801</v>
      </c>
      <c r="Z42" s="2">
        <v>8841426</v>
      </c>
      <c r="AA42" s="1">
        <v>3866895</v>
      </c>
      <c r="AB42" s="2">
        <v>141402227</v>
      </c>
      <c r="AC42" s="2">
        <v>30546412</v>
      </c>
      <c r="AD42" s="1">
        <v>569916</v>
      </c>
      <c r="AE42" s="2">
        <v>13965067</v>
      </c>
      <c r="AF42" s="1">
        <v>2820570</v>
      </c>
      <c r="AG42" s="2">
        <v>6757997</v>
      </c>
      <c r="AH42" s="2">
        <v>6148500</v>
      </c>
      <c r="AI42" s="2">
        <v>5993968</v>
      </c>
      <c r="AJ42" s="2">
        <v>5738828</v>
      </c>
      <c r="AK42" s="2">
        <v>97550892</v>
      </c>
      <c r="AL42" s="1" t="s">
        <v>233</v>
      </c>
    </row>
    <row r="43" spans="1:38">
      <c r="A43" s="1" t="s">
        <v>132</v>
      </c>
      <c r="B43" s="1">
        <v>20000000</v>
      </c>
      <c r="C43" s="2">
        <v>15000000</v>
      </c>
      <c r="D43" s="2">
        <v>10000000</v>
      </c>
      <c r="E43" s="2">
        <v>10000000</v>
      </c>
      <c r="F43" s="2">
        <v>500000</v>
      </c>
      <c r="G43" s="2">
        <v>47000000</v>
      </c>
      <c r="H43" s="2">
        <v>2000000</v>
      </c>
      <c r="I43" s="2">
        <v>5250000</v>
      </c>
      <c r="J43" s="2">
        <v>16000000</v>
      </c>
      <c r="K43" s="2">
        <v>10250000</v>
      </c>
      <c r="L43" s="2">
        <v>500000</v>
      </c>
      <c r="M43" s="2">
        <v>35000000</v>
      </c>
      <c r="N43" s="1">
        <v>75000000</v>
      </c>
      <c r="O43" s="2">
        <v>24931051</v>
      </c>
      <c r="P43" s="2">
        <v>3105500</v>
      </c>
      <c r="Q43" s="2">
        <v>16077716</v>
      </c>
      <c r="R43" s="2">
        <v>27270078</v>
      </c>
      <c r="S43" s="2">
        <v>29080310</v>
      </c>
      <c r="T43" s="2">
        <v>12500000</v>
      </c>
      <c r="U43" s="2">
        <v>14512500</v>
      </c>
      <c r="V43" s="2">
        <v>2500000</v>
      </c>
      <c r="W43" s="2">
        <v>6000000</v>
      </c>
      <c r="X43" s="2">
        <v>3000000</v>
      </c>
      <c r="Y43" s="2">
        <v>4000000</v>
      </c>
      <c r="Z43" s="2">
        <v>3600000</v>
      </c>
      <c r="AA43" s="1">
        <v>3240000</v>
      </c>
      <c r="AB43" s="2">
        <v>40000000</v>
      </c>
      <c r="AC43" s="2">
        <v>10000000</v>
      </c>
      <c r="AD43" s="1">
        <v>500000</v>
      </c>
      <c r="AE43" s="2">
        <v>10000000</v>
      </c>
      <c r="AF43" s="1">
        <v>2810000</v>
      </c>
      <c r="AG43" s="2">
        <v>3000000</v>
      </c>
      <c r="AH43" s="2">
        <v>4000000</v>
      </c>
      <c r="AI43" s="2">
        <v>6000000</v>
      </c>
      <c r="AJ43" s="2">
        <v>9000000</v>
      </c>
      <c r="AK43" s="2">
        <v>17038971</v>
      </c>
      <c r="AL43" s="1" t="s">
        <v>234</v>
      </c>
    </row>
    <row r="44" spans="1:38">
      <c r="A44" s="1" t="s">
        <v>133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2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 t="s">
        <v>235</v>
      </c>
    </row>
    <row r="45" spans="1:38">
      <c r="A45" s="1" t="s">
        <v>134</v>
      </c>
      <c r="B45" s="1">
        <v>42054</v>
      </c>
      <c r="C45" s="2">
        <v>1975855</v>
      </c>
      <c r="D45" s="2">
        <v>516729</v>
      </c>
      <c r="E45" s="2">
        <v>399097</v>
      </c>
      <c r="F45" s="2">
        <v>28721</v>
      </c>
      <c r="G45" s="2">
        <v>7673491</v>
      </c>
      <c r="H45" s="2">
        <v>203057</v>
      </c>
      <c r="I45" s="2">
        <v>356066</v>
      </c>
      <c r="J45" s="2">
        <v>122605</v>
      </c>
      <c r="K45" s="2">
        <v>241273</v>
      </c>
      <c r="L45" s="2">
        <v>3993</v>
      </c>
      <c r="M45" s="2">
        <v>3840322</v>
      </c>
      <c r="N45" s="1">
        <v>327276</v>
      </c>
      <c r="O45" s="2">
        <v>615651</v>
      </c>
      <c r="P45" s="2">
        <v>346475</v>
      </c>
      <c r="Q45" s="2">
        <v>654672</v>
      </c>
      <c r="R45" s="2">
        <v>1452237</v>
      </c>
      <c r="S45" s="2">
        <v>2235402</v>
      </c>
      <c r="T45" s="2">
        <v>4926798</v>
      </c>
      <c r="U45" s="2">
        <v>2401062</v>
      </c>
      <c r="V45" s="2">
        <v>888842</v>
      </c>
      <c r="W45" s="2">
        <v>63947</v>
      </c>
      <c r="X45" s="2">
        <v>379470</v>
      </c>
      <c r="Y45" s="2">
        <v>4681</v>
      </c>
      <c r="Z45" s="2">
        <v>2856851</v>
      </c>
      <c r="AA45" s="1">
        <v>71903</v>
      </c>
      <c r="AB45" s="1">
        <v>0</v>
      </c>
      <c r="AC45" s="2">
        <v>1770381</v>
      </c>
      <c r="AD45" s="2">
        <v>5246</v>
      </c>
      <c r="AE45" s="2">
        <v>1172173</v>
      </c>
      <c r="AF45" s="2">
        <v>3617</v>
      </c>
      <c r="AG45" s="2">
        <v>536661</v>
      </c>
      <c r="AH45" s="2">
        <v>5800</v>
      </c>
      <c r="AI45" s="2">
        <v>114645</v>
      </c>
      <c r="AJ45" s="2">
        <v>593653</v>
      </c>
      <c r="AK45" s="2">
        <v>0</v>
      </c>
      <c r="AL45" s="1" t="s">
        <v>236</v>
      </c>
    </row>
    <row r="46" spans="1:38">
      <c r="A46" s="1" t="s">
        <v>135</v>
      </c>
      <c r="B46" s="1">
        <v>0</v>
      </c>
      <c r="C46" s="1">
        <v>0</v>
      </c>
      <c r="D46" s="1">
        <v>0</v>
      </c>
      <c r="E46" s="2">
        <v>64164</v>
      </c>
      <c r="F46" s="2">
        <v>57442</v>
      </c>
      <c r="G46" s="2">
        <v>4498152</v>
      </c>
      <c r="H46" s="1">
        <v>0</v>
      </c>
      <c r="I46" s="1">
        <v>0</v>
      </c>
      <c r="J46" s="2">
        <v>220512</v>
      </c>
      <c r="K46" s="1">
        <v>0</v>
      </c>
      <c r="L46" s="1">
        <v>0</v>
      </c>
      <c r="M46" s="2">
        <v>229851</v>
      </c>
      <c r="N46" s="1">
        <v>0</v>
      </c>
      <c r="O46" s="1">
        <v>0</v>
      </c>
      <c r="P46" s="2">
        <v>55875</v>
      </c>
      <c r="Q46" s="1">
        <v>0</v>
      </c>
      <c r="R46" s="1">
        <v>0</v>
      </c>
      <c r="S46" s="2">
        <v>2204824</v>
      </c>
      <c r="T46" s="2">
        <v>1949774</v>
      </c>
      <c r="U46" s="2">
        <v>11448</v>
      </c>
      <c r="V46" s="2">
        <v>1757434</v>
      </c>
      <c r="W46" s="1">
        <v>0</v>
      </c>
      <c r="X46" s="2">
        <v>0</v>
      </c>
      <c r="Y46" s="1">
        <v>0</v>
      </c>
      <c r="Z46" s="1">
        <v>0</v>
      </c>
      <c r="AA46" s="1">
        <v>0</v>
      </c>
      <c r="AB46" s="1">
        <v>0</v>
      </c>
      <c r="AC46" s="2">
        <v>40873</v>
      </c>
      <c r="AD46" s="2">
        <v>0</v>
      </c>
      <c r="AE46" s="2">
        <v>25125</v>
      </c>
      <c r="AF46" s="2">
        <v>0</v>
      </c>
      <c r="AG46" s="2">
        <v>89463</v>
      </c>
      <c r="AH46" s="1">
        <v>0</v>
      </c>
      <c r="AI46" s="1">
        <v>0</v>
      </c>
      <c r="AJ46" s="2">
        <v>220393</v>
      </c>
      <c r="AK46" s="2">
        <v>0</v>
      </c>
      <c r="AL46" s="1" t="s">
        <v>237</v>
      </c>
    </row>
    <row r="47" spans="1:38">
      <c r="A47" s="1" t="s">
        <v>136</v>
      </c>
      <c r="B47" s="1">
        <v>-4012272</v>
      </c>
      <c r="C47" s="2">
        <v>-3376898</v>
      </c>
      <c r="D47" s="2">
        <v>-2891675</v>
      </c>
      <c r="E47" s="2">
        <v>69611</v>
      </c>
      <c r="F47" s="2">
        <v>148338</v>
      </c>
      <c r="G47" s="2">
        <v>-2129165</v>
      </c>
      <c r="H47" s="2">
        <v>230774</v>
      </c>
      <c r="I47" s="2">
        <v>-189862</v>
      </c>
      <c r="J47" s="2">
        <v>-6888271</v>
      </c>
      <c r="K47" s="2">
        <v>924116</v>
      </c>
      <c r="L47" s="2">
        <v>-9387</v>
      </c>
      <c r="M47" s="2">
        <v>8804872</v>
      </c>
      <c r="N47" s="1">
        <v>-15863843</v>
      </c>
      <c r="O47" s="2">
        <v>-5267598</v>
      </c>
      <c r="P47" s="2">
        <v>-1177827</v>
      </c>
      <c r="Q47" s="2">
        <v>-10956842</v>
      </c>
      <c r="R47" s="2">
        <v>-343586</v>
      </c>
      <c r="S47" s="2">
        <v>5511807</v>
      </c>
      <c r="T47" s="2">
        <v>3822828</v>
      </c>
      <c r="U47" s="2">
        <v>-697602</v>
      </c>
      <c r="V47" s="2">
        <v>1767789</v>
      </c>
      <c r="W47" s="2">
        <v>-4677476</v>
      </c>
      <c r="X47" s="2">
        <v>-1872559</v>
      </c>
      <c r="Y47" s="2">
        <v>-667191</v>
      </c>
      <c r="Z47" s="2">
        <v>752786</v>
      </c>
      <c r="AA47" s="1">
        <v>-212677</v>
      </c>
      <c r="AB47" s="2">
        <v>-31528861</v>
      </c>
      <c r="AC47" s="2">
        <v>-2504457</v>
      </c>
      <c r="AD47" s="2">
        <v>-199557</v>
      </c>
      <c r="AE47" s="2">
        <v>-3578769</v>
      </c>
      <c r="AF47" s="2">
        <v>-533350</v>
      </c>
      <c r="AG47" s="2">
        <v>-2654600</v>
      </c>
      <c r="AH47" s="2">
        <v>-396562</v>
      </c>
      <c r="AI47" s="2">
        <v>-502461</v>
      </c>
      <c r="AJ47" s="2">
        <v>-4491088</v>
      </c>
      <c r="AK47" s="2">
        <v>6314056</v>
      </c>
      <c r="AL47" s="1" t="s">
        <v>238</v>
      </c>
    </row>
    <row r="48" spans="1:38">
      <c r="A48" s="1" t="s">
        <v>137</v>
      </c>
      <c r="B48" s="1">
        <v>0</v>
      </c>
      <c r="C48" s="2">
        <v>-494957</v>
      </c>
      <c r="D48" s="2">
        <v>-48421</v>
      </c>
      <c r="E48" s="2">
        <v>16762</v>
      </c>
      <c r="F48" s="2">
        <v>-518766</v>
      </c>
      <c r="G48" s="2">
        <v>-602266</v>
      </c>
      <c r="H48" s="2">
        <v>-246712</v>
      </c>
      <c r="I48" s="1">
        <v>0</v>
      </c>
      <c r="J48" s="1">
        <v>0</v>
      </c>
      <c r="K48" s="1">
        <v>0</v>
      </c>
      <c r="L48" s="1">
        <v>0</v>
      </c>
      <c r="M48" s="2">
        <v>-932871</v>
      </c>
      <c r="N48" s="1">
        <v>-8837810</v>
      </c>
      <c r="O48" s="2">
        <v>-237999</v>
      </c>
      <c r="P48" s="2">
        <v>-54714</v>
      </c>
      <c r="Q48" s="2">
        <v>-9965</v>
      </c>
      <c r="R48" s="2">
        <v>654166</v>
      </c>
      <c r="S48" s="2">
        <v>478263</v>
      </c>
      <c r="T48" s="2">
        <v>58858</v>
      </c>
      <c r="U48" s="1">
        <v>0</v>
      </c>
      <c r="V48" s="2">
        <v>134876</v>
      </c>
      <c r="W48" s="2">
        <v>-99999</v>
      </c>
      <c r="X48" s="2">
        <v>-253</v>
      </c>
      <c r="Y48" s="1">
        <v>0</v>
      </c>
      <c r="Z48" s="2">
        <v>-79545</v>
      </c>
      <c r="AA48" s="1">
        <v>-116875</v>
      </c>
      <c r="AB48" s="2">
        <v>-2340687</v>
      </c>
      <c r="AC48" s="2">
        <v>-1463844</v>
      </c>
      <c r="AD48" s="1">
        <v>0</v>
      </c>
      <c r="AE48" s="1">
        <v>0</v>
      </c>
      <c r="AF48" s="1">
        <v>0</v>
      </c>
      <c r="AG48" s="1">
        <v>0</v>
      </c>
      <c r="AH48" s="2">
        <v>-2370</v>
      </c>
      <c r="AI48" s="2">
        <v>-36120</v>
      </c>
      <c r="AJ48" s="1">
        <v>0</v>
      </c>
      <c r="AK48" s="1">
        <v>-843778</v>
      </c>
      <c r="AL48" s="1" t="s">
        <v>239</v>
      </c>
    </row>
    <row r="49" spans="1:38">
      <c r="A49" s="1" t="s">
        <v>138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2">
        <v>105986</v>
      </c>
      <c r="V49" s="1">
        <v>0</v>
      </c>
      <c r="W49" s="2">
        <v>3000000</v>
      </c>
      <c r="X49" s="2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 t="s">
        <v>240</v>
      </c>
    </row>
    <row r="50" spans="1:38">
      <c r="A50" s="1" t="s">
        <v>139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2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2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 t="s">
        <v>241</v>
      </c>
    </row>
    <row r="51" spans="1:38">
      <c r="A51" s="1" t="s">
        <v>140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2">
        <v>-19447</v>
      </c>
      <c r="S51" s="1">
        <v>0</v>
      </c>
      <c r="T51" s="2">
        <v>2537728</v>
      </c>
      <c r="U51" s="1">
        <v>0</v>
      </c>
      <c r="V51" s="1">
        <v>0</v>
      </c>
      <c r="W51" s="1">
        <v>0</v>
      </c>
      <c r="X51" s="2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2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 t="s">
        <v>242</v>
      </c>
    </row>
    <row r="52" spans="1:38">
      <c r="A52" s="1" t="s">
        <v>141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2">
        <v>5008733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2">
        <v>126824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2">
        <v>0</v>
      </c>
      <c r="Y52" s="1">
        <v>0</v>
      </c>
      <c r="Z52" s="1">
        <v>0</v>
      </c>
      <c r="AA52" s="1">
        <v>0</v>
      </c>
      <c r="AB52" s="2">
        <v>6484528</v>
      </c>
      <c r="AC52" s="1">
        <v>0</v>
      </c>
      <c r="AD52" s="2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 t="s">
        <v>243</v>
      </c>
    </row>
    <row r="53" spans="1:38">
      <c r="A53" s="1" t="s">
        <v>142</v>
      </c>
      <c r="B53" s="1">
        <v>0</v>
      </c>
      <c r="C53" s="1">
        <v>0</v>
      </c>
      <c r="D53" s="1">
        <v>0</v>
      </c>
      <c r="E53" s="2">
        <v>-8230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2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16396931</v>
      </c>
      <c r="AL53" s="1" t="s">
        <v>244</v>
      </c>
    </row>
    <row r="54" spans="1:38">
      <c r="A54" s="1" t="s">
        <v>143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2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2">
        <v>0</v>
      </c>
      <c r="Y54" s="2">
        <v>-301009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 t="s">
        <v>245</v>
      </c>
    </row>
    <row r="55" spans="1:38">
      <c r="A55" s="1" t="s">
        <v>144</v>
      </c>
      <c r="B55" s="1">
        <v>16029782</v>
      </c>
      <c r="C55" s="2">
        <v>13104000</v>
      </c>
      <c r="D55" s="2">
        <v>7576633</v>
      </c>
      <c r="E55" s="2">
        <v>10541404</v>
      </c>
      <c r="F55" s="2">
        <v>215735</v>
      </c>
      <c r="G55" s="2">
        <v>51431479</v>
      </c>
      <c r="H55" s="2">
        <v>2187119</v>
      </c>
      <c r="I55" s="2">
        <v>5416204</v>
      </c>
      <c r="J55" s="2">
        <v>9454846</v>
      </c>
      <c r="K55" s="2">
        <v>11415389</v>
      </c>
      <c r="L55" s="2">
        <v>494606</v>
      </c>
      <c r="M55" s="2">
        <v>46815350</v>
      </c>
      <c r="N55" s="1">
        <v>50625623</v>
      </c>
      <c r="O55" s="2">
        <v>20041105</v>
      </c>
      <c r="P55" s="2">
        <v>2275309</v>
      </c>
      <c r="Q55" s="2">
        <v>5765581</v>
      </c>
      <c r="R55" s="2">
        <v>29013448</v>
      </c>
      <c r="S55" s="2">
        <v>39510606</v>
      </c>
      <c r="T55" s="2">
        <v>25795986</v>
      </c>
      <c r="U55" s="2">
        <v>16333394</v>
      </c>
      <c r="V55" s="2">
        <v>7048941</v>
      </c>
      <c r="W55" s="2">
        <v>4286472</v>
      </c>
      <c r="X55" s="2">
        <v>1506658</v>
      </c>
      <c r="Y55" s="2">
        <v>3036481</v>
      </c>
      <c r="Z55" s="2">
        <v>7130092</v>
      </c>
      <c r="AA55" s="1">
        <v>2982351</v>
      </c>
      <c r="AB55" s="25">
        <v>-354076</v>
      </c>
      <c r="AC55" s="2">
        <v>7842953</v>
      </c>
      <c r="AD55" s="2">
        <v>305689</v>
      </c>
      <c r="AE55" s="2">
        <v>7618529</v>
      </c>
      <c r="AF55" s="2">
        <v>2280267</v>
      </c>
      <c r="AG55" s="2">
        <v>971524</v>
      </c>
      <c r="AH55" s="2">
        <v>3606868</v>
      </c>
      <c r="AI55" s="2">
        <v>5576064</v>
      </c>
      <c r="AJ55" s="2">
        <v>5322958</v>
      </c>
      <c r="AK55" s="2">
        <v>38906180</v>
      </c>
      <c r="AL55" s="1" t="s">
        <v>246</v>
      </c>
    </row>
    <row r="56" spans="1:38">
      <c r="A56" s="1" t="s">
        <v>145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2">
        <v>191984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2">
        <v>1531227</v>
      </c>
      <c r="S56" s="1">
        <v>0</v>
      </c>
      <c r="T56" s="1">
        <v>0</v>
      </c>
      <c r="U56" s="2">
        <v>644370</v>
      </c>
      <c r="V56" s="1">
        <v>0</v>
      </c>
      <c r="W56" s="1">
        <v>0</v>
      </c>
      <c r="X56" s="2">
        <v>0</v>
      </c>
      <c r="Y56" s="1">
        <v>0</v>
      </c>
      <c r="Z56" s="1">
        <v>0</v>
      </c>
      <c r="AA56" s="1">
        <v>-342</v>
      </c>
      <c r="AB56" s="2">
        <v>54649934</v>
      </c>
      <c r="AC56" s="1">
        <v>0</v>
      </c>
      <c r="AD56" s="2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1405925</v>
      </c>
      <c r="AL56" s="1" t="s">
        <v>247</v>
      </c>
    </row>
    <row r="57" spans="1:38">
      <c r="A57" s="1" t="s">
        <v>146</v>
      </c>
      <c r="B57" s="1">
        <v>16029782</v>
      </c>
      <c r="C57" s="2">
        <v>13104000</v>
      </c>
      <c r="D57" s="2">
        <v>7576633</v>
      </c>
      <c r="E57" s="2">
        <v>10541404</v>
      </c>
      <c r="F57" s="2">
        <v>215735</v>
      </c>
      <c r="G57" s="2">
        <v>51623463</v>
      </c>
      <c r="H57" s="2">
        <v>2187119</v>
      </c>
      <c r="I57" s="2">
        <v>5416204</v>
      </c>
      <c r="J57" s="2">
        <v>9454846</v>
      </c>
      <c r="K57" s="2">
        <v>11415389</v>
      </c>
      <c r="L57" s="2">
        <v>494606</v>
      </c>
      <c r="M57" s="2">
        <v>46815350</v>
      </c>
      <c r="N57" s="1">
        <v>50625623</v>
      </c>
      <c r="O57" s="2">
        <v>20041105</v>
      </c>
      <c r="P57" s="2">
        <v>2275309</v>
      </c>
      <c r="Q57" s="2">
        <v>5765581</v>
      </c>
      <c r="R57" s="2">
        <v>30544675</v>
      </c>
      <c r="S57" s="2">
        <v>39510606</v>
      </c>
      <c r="T57" s="2">
        <v>25795986</v>
      </c>
      <c r="U57" s="2">
        <v>16977764</v>
      </c>
      <c r="V57" s="2">
        <v>7048941</v>
      </c>
      <c r="W57" s="2">
        <v>4286472</v>
      </c>
      <c r="X57" s="2">
        <v>1506658</v>
      </c>
      <c r="Y57" s="2">
        <v>3036481</v>
      </c>
      <c r="Z57" s="2">
        <v>7130092</v>
      </c>
      <c r="AA57" s="1">
        <v>2982009</v>
      </c>
      <c r="AB57" s="2">
        <v>54295858</v>
      </c>
      <c r="AC57" s="2">
        <v>7842953</v>
      </c>
      <c r="AD57" s="2">
        <v>305689</v>
      </c>
      <c r="AE57" s="2">
        <v>7618529</v>
      </c>
      <c r="AF57" s="2">
        <v>2280267</v>
      </c>
      <c r="AG57" s="2">
        <v>971524</v>
      </c>
      <c r="AH57" s="2">
        <v>3606868</v>
      </c>
      <c r="AI57" s="2">
        <v>5576064</v>
      </c>
      <c r="AJ57" s="2">
        <v>5322958</v>
      </c>
      <c r="AK57" s="2">
        <v>40312105</v>
      </c>
      <c r="AL57" s="1" t="s">
        <v>248</v>
      </c>
    </row>
    <row r="58" spans="1:38">
      <c r="A58" s="1" t="s">
        <v>147</v>
      </c>
      <c r="B58" s="1">
        <v>167650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2">
        <v>90744560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194996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30724538</v>
      </c>
      <c r="AL58" s="1" t="s">
        <v>249</v>
      </c>
    </row>
    <row r="59" spans="1:38">
      <c r="A59" s="1" t="s">
        <v>148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2">
        <v>2851906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6532360</v>
      </c>
      <c r="O59" s="2">
        <v>180773</v>
      </c>
      <c r="P59" s="1">
        <v>0</v>
      </c>
      <c r="Q59" s="2">
        <v>3265486</v>
      </c>
      <c r="R59" s="1">
        <v>0</v>
      </c>
      <c r="S59" s="2">
        <v>572723980</v>
      </c>
      <c r="T59" s="1">
        <v>613539129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2">
        <v>26608376</v>
      </c>
      <c r="AC59" s="1">
        <v>14143750</v>
      </c>
      <c r="AD59" s="1">
        <v>0</v>
      </c>
      <c r="AE59" s="2">
        <v>1960882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 t="s">
        <v>250</v>
      </c>
    </row>
    <row r="60" spans="1:38">
      <c r="A60" s="1" t="s">
        <v>149</v>
      </c>
      <c r="B60" s="1">
        <v>0</v>
      </c>
      <c r="C60" s="1">
        <v>0</v>
      </c>
      <c r="D60" s="1">
        <v>0</v>
      </c>
      <c r="E60" s="2">
        <v>1414043</v>
      </c>
      <c r="F60" s="1">
        <v>0</v>
      </c>
      <c r="G60" s="2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2">
        <v>0</v>
      </c>
      <c r="AA60" s="1">
        <v>0</v>
      </c>
      <c r="AB60" s="1">
        <v>0</v>
      </c>
      <c r="AC60" s="1">
        <v>0</v>
      </c>
      <c r="AD60" s="2">
        <v>0</v>
      </c>
      <c r="AE60" s="1">
        <v>0</v>
      </c>
      <c r="AF60" s="2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 t="s">
        <v>251</v>
      </c>
    </row>
    <row r="61" spans="1:38">
      <c r="A61" s="1" t="s">
        <v>150</v>
      </c>
      <c r="B61" s="1">
        <v>0</v>
      </c>
      <c r="C61" s="1">
        <v>0</v>
      </c>
      <c r="D61" s="1">
        <v>0</v>
      </c>
      <c r="E61" s="1">
        <v>0</v>
      </c>
      <c r="F61" s="2">
        <v>240114</v>
      </c>
      <c r="G61" s="2">
        <v>7247728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2">
        <v>0</v>
      </c>
      <c r="AE61" s="1">
        <v>0</v>
      </c>
      <c r="AF61" s="2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 t="s">
        <v>252</v>
      </c>
    </row>
    <row r="62" spans="1:38">
      <c r="A62" s="1" t="s">
        <v>151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2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2">
        <v>0</v>
      </c>
      <c r="AE62" s="1">
        <v>0</v>
      </c>
      <c r="AF62" s="2">
        <v>0</v>
      </c>
      <c r="AG62" s="1">
        <v>0</v>
      </c>
      <c r="AH62" s="1">
        <v>0</v>
      </c>
      <c r="AI62" s="1">
        <v>0</v>
      </c>
      <c r="AJ62" s="1">
        <v>0</v>
      </c>
      <c r="AK62" s="1">
        <v>591533</v>
      </c>
      <c r="AL62" s="1" t="s">
        <v>253</v>
      </c>
    </row>
    <row r="63" spans="1:38">
      <c r="A63" s="1" t="s">
        <v>152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2">
        <v>14294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2">
        <v>226269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 t="s">
        <v>254</v>
      </c>
    </row>
    <row r="64" spans="1:38">
      <c r="A64" s="1" t="s">
        <v>153</v>
      </c>
      <c r="B64" s="1">
        <v>0</v>
      </c>
      <c r="C64" s="1">
        <v>0</v>
      </c>
      <c r="D64" s="2">
        <v>30219</v>
      </c>
      <c r="E64" s="1">
        <v>0</v>
      </c>
      <c r="F64" s="1">
        <v>0</v>
      </c>
      <c r="G64" s="2">
        <v>71400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2">
        <v>674057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18259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 t="s">
        <v>255</v>
      </c>
    </row>
    <row r="65" spans="1:256">
      <c r="A65" s="1" t="s">
        <v>154</v>
      </c>
      <c r="B65" s="1">
        <v>167650</v>
      </c>
      <c r="C65" s="1">
        <v>0</v>
      </c>
      <c r="D65" s="1">
        <v>30219</v>
      </c>
      <c r="E65" s="1">
        <v>1414043</v>
      </c>
      <c r="F65" s="1">
        <v>240114</v>
      </c>
      <c r="G65" s="1">
        <v>10171034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674057</v>
      </c>
      <c r="N65" s="1">
        <v>6532360</v>
      </c>
      <c r="O65" s="1">
        <v>180773</v>
      </c>
      <c r="P65" s="1">
        <v>14294</v>
      </c>
      <c r="Q65" s="1">
        <v>3265486</v>
      </c>
      <c r="R65" s="1">
        <v>0</v>
      </c>
      <c r="S65" s="1">
        <v>663468540</v>
      </c>
      <c r="T65" s="1">
        <v>613539129</v>
      </c>
      <c r="U65" s="1">
        <v>0</v>
      </c>
      <c r="V65" s="1">
        <v>226269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26608376</v>
      </c>
      <c r="AC65" s="1">
        <v>14357005</v>
      </c>
      <c r="AD65" s="1">
        <v>0</v>
      </c>
      <c r="AE65" s="1">
        <v>1960882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31316071</v>
      </c>
      <c r="AL65" s="1" t="s">
        <v>256</v>
      </c>
    </row>
    <row r="66" spans="1:256">
      <c r="A66" s="1" t="s">
        <v>155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2">
        <v>1150843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2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 t="s">
        <v>257</v>
      </c>
    </row>
    <row r="67" spans="1:256">
      <c r="A67" s="1" t="s">
        <v>156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2">
        <v>72952</v>
      </c>
      <c r="P67" s="1">
        <v>0</v>
      </c>
      <c r="Q67" s="1">
        <v>0</v>
      </c>
      <c r="R67" s="1">
        <v>56268</v>
      </c>
      <c r="S67" s="1">
        <v>0</v>
      </c>
      <c r="T67" s="1">
        <v>756310</v>
      </c>
      <c r="U67" s="1">
        <v>50380</v>
      </c>
      <c r="V67" s="2">
        <v>225298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2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512462</v>
      </c>
      <c r="AL67" s="1" t="s">
        <v>258</v>
      </c>
    </row>
    <row r="68" spans="1:256">
      <c r="A68" s="1" t="s">
        <v>157</v>
      </c>
      <c r="B68" s="1">
        <v>0</v>
      </c>
      <c r="C68" s="1">
        <v>0</v>
      </c>
      <c r="D68" s="2">
        <v>1053903</v>
      </c>
      <c r="E68" s="1">
        <v>0</v>
      </c>
      <c r="F68" s="1">
        <v>0</v>
      </c>
      <c r="G68" s="2">
        <v>530946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542913</v>
      </c>
      <c r="O68" s="2">
        <v>6152498</v>
      </c>
      <c r="P68" s="1">
        <v>0</v>
      </c>
      <c r="Q68" s="2">
        <v>7559232</v>
      </c>
      <c r="R68" s="1">
        <v>235354</v>
      </c>
      <c r="S68" s="2">
        <v>2205650</v>
      </c>
      <c r="T68" s="1">
        <v>0</v>
      </c>
      <c r="U68" s="1">
        <v>0</v>
      </c>
      <c r="V68" s="2">
        <v>56201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2">
        <v>23525324</v>
      </c>
      <c r="AC68" s="1">
        <v>4830767</v>
      </c>
      <c r="AD68" s="1">
        <v>0</v>
      </c>
      <c r="AE68" s="2">
        <v>605113</v>
      </c>
      <c r="AF68" s="1">
        <v>0</v>
      </c>
      <c r="AG68" s="2">
        <v>45000</v>
      </c>
      <c r="AH68" s="1">
        <v>0</v>
      </c>
      <c r="AI68" s="1">
        <v>0</v>
      </c>
      <c r="AJ68" s="1">
        <v>0</v>
      </c>
      <c r="AK68" s="1">
        <v>3299210</v>
      </c>
      <c r="AL68" s="1" t="s">
        <v>259</v>
      </c>
    </row>
    <row r="69" spans="1:256">
      <c r="A69" s="1" t="s">
        <v>158</v>
      </c>
      <c r="B69" s="1">
        <v>547654</v>
      </c>
      <c r="C69" s="1">
        <v>339254</v>
      </c>
      <c r="D69" s="2">
        <v>329703</v>
      </c>
      <c r="E69" s="2">
        <v>92787</v>
      </c>
      <c r="F69" s="2">
        <v>11160</v>
      </c>
      <c r="G69" s="1">
        <v>0</v>
      </c>
      <c r="H69" s="2">
        <v>0</v>
      </c>
      <c r="I69" s="1">
        <v>0</v>
      </c>
      <c r="J69" s="1">
        <v>0</v>
      </c>
      <c r="K69" s="2">
        <v>12642</v>
      </c>
      <c r="L69" s="1">
        <v>0</v>
      </c>
      <c r="M69" s="1">
        <v>0</v>
      </c>
      <c r="N69" s="1">
        <v>525080</v>
      </c>
      <c r="O69" s="1">
        <v>0</v>
      </c>
      <c r="P69" s="1">
        <v>0</v>
      </c>
      <c r="Q69" s="1">
        <v>0</v>
      </c>
      <c r="R69" s="1">
        <v>59743</v>
      </c>
      <c r="S69" s="1">
        <v>0</v>
      </c>
      <c r="T69" s="1">
        <v>1450</v>
      </c>
      <c r="U69" s="1">
        <v>382054</v>
      </c>
      <c r="V69" s="2">
        <v>1982441</v>
      </c>
      <c r="W69" s="2">
        <v>337204</v>
      </c>
      <c r="X69" s="31">
        <v>592969</v>
      </c>
      <c r="Y69" s="2">
        <v>439089</v>
      </c>
      <c r="Z69" s="2">
        <v>996324</v>
      </c>
      <c r="AA69" s="1">
        <v>10151</v>
      </c>
      <c r="AB69" s="2">
        <v>20909914</v>
      </c>
      <c r="AC69" s="1">
        <v>1761055</v>
      </c>
      <c r="AD69" s="1">
        <v>151685</v>
      </c>
      <c r="AE69" s="2">
        <v>2909040</v>
      </c>
      <c r="AF69" s="1">
        <v>125518</v>
      </c>
      <c r="AG69" s="2">
        <v>5307431</v>
      </c>
      <c r="AH69" s="2">
        <v>2484690</v>
      </c>
      <c r="AI69" s="1">
        <v>337653</v>
      </c>
      <c r="AJ69" s="2">
        <v>275302</v>
      </c>
      <c r="AK69" s="2">
        <v>13145686</v>
      </c>
      <c r="AL69" s="1" t="s">
        <v>260</v>
      </c>
    </row>
    <row r="70" spans="1:256">
      <c r="A70" s="1" t="s">
        <v>159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2">
        <v>688</v>
      </c>
      <c r="L70" s="1">
        <v>0</v>
      </c>
      <c r="M70" s="1">
        <v>0</v>
      </c>
      <c r="N70" s="1">
        <v>55791</v>
      </c>
      <c r="O70" s="2">
        <v>22500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20366</v>
      </c>
      <c r="V70" s="1">
        <v>0</v>
      </c>
      <c r="W70" s="2">
        <v>190385</v>
      </c>
      <c r="X70" s="31">
        <v>36630</v>
      </c>
      <c r="Y70" s="1">
        <v>0</v>
      </c>
      <c r="Z70" s="1">
        <v>0</v>
      </c>
      <c r="AA70" s="1">
        <v>802369</v>
      </c>
      <c r="AB70" s="1">
        <v>0</v>
      </c>
      <c r="AC70" s="1">
        <v>2086</v>
      </c>
      <c r="AD70" s="2">
        <v>0</v>
      </c>
      <c r="AE70" s="2">
        <v>34488</v>
      </c>
      <c r="AF70" s="2">
        <v>277295</v>
      </c>
      <c r="AG70" s="1">
        <v>0</v>
      </c>
      <c r="AH70" s="2">
        <v>7397</v>
      </c>
      <c r="AI70" s="1">
        <v>0</v>
      </c>
      <c r="AJ70" s="1">
        <v>0</v>
      </c>
      <c r="AK70" s="1">
        <v>0</v>
      </c>
      <c r="AL70" s="1" t="s">
        <v>261</v>
      </c>
    </row>
    <row r="71" spans="1:256">
      <c r="A71" s="1" t="s">
        <v>160</v>
      </c>
      <c r="B71" s="1">
        <v>0</v>
      </c>
      <c r="C71" s="1">
        <v>0</v>
      </c>
      <c r="D71" s="1">
        <v>0</v>
      </c>
      <c r="E71" s="2">
        <v>63724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130170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2">
        <v>357724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2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 t="s">
        <v>262</v>
      </c>
    </row>
    <row r="72" spans="1:256">
      <c r="A72" s="1" t="s">
        <v>27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2">
        <v>0</v>
      </c>
      <c r="AE72" s="1">
        <v>0</v>
      </c>
      <c r="AF72" s="2">
        <v>0</v>
      </c>
      <c r="AG72" s="1">
        <v>0</v>
      </c>
      <c r="AH72" s="2">
        <v>17639</v>
      </c>
      <c r="AI72" s="1">
        <v>0</v>
      </c>
      <c r="AJ72" s="1">
        <v>0</v>
      </c>
      <c r="AK72" s="1">
        <v>0</v>
      </c>
      <c r="AL72" s="1" t="s">
        <v>65</v>
      </c>
    </row>
    <row r="73" spans="1:256">
      <c r="A73" s="1" t="s">
        <v>161</v>
      </c>
      <c r="B73" s="1">
        <v>0</v>
      </c>
      <c r="C73" s="2">
        <v>0</v>
      </c>
      <c r="D73" s="2">
        <v>0</v>
      </c>
      <c r="E73" s="1">
        <v>0</v>
      </c>
      <c r="F73" s="1">
        <v>0</v>
      </c>
      <c r="G73" s="1">
        <v>0</v>
      </c>
      <c r="H73" s="2">
        <v>9083</v>
      </c>
      <c r="I73" s="1">
        <v>0</v>
      </c>
      <c r="J73" s="1">
        <v>0</v>
      </c>
      <c r="K73" s="2">
        <v>33139</v>
      </c>
      <c r="L73" s="1">
        <v>0</v>
      </c>
      <c r="M73" s="2">
        <v>-22025</v>
      </c>
      <c r="N73" s="1">
        <v>0</v>
      </c>
      <c r="O73" s="2">
        <v>154237</v>
      </c>
      <c r="P73" s="1">
        <v>0</v>
      </c>
      <c r="Q73" s="2">
        <v>342075</v>
      </c>
      <c r="R73" s="2">
        <v>636</v>
      </c>
      <c r="S73" s="2">
        <v>466515</v>
      </c>
      <c r="T73" s="2">
        <v>1331433</v>
      </c>
      <c r="U73" s="1">
        <v>0</v>
      </c>
      <c r="V73" s="2">
        <v>194905</v>
      </c>
      <c r="W73" s="1">
        <v>0</v>
      </c>
      <c r="X73" s="2">
        <v>0</v>
      </c>
      <c r="Y73" s="1">
        <v>0</v>
      </c>
      <c r="Z73" s="1">
        <v>0</v>
      </c>
      <c r="AA73" s="1">
        <v>0</v>
      </c>
      <c r="AB73" s="2">
        <v>782522</v>
      </c>
      <c r="AC73" s="2">
        <v>275137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2">
        <v>49713</v>
      </c>
      <c r="AJ73" s="1">
        <v>0</v>
      </c>
      <c r="AK73" s="1">
        <v>432873</v>
      </c>
      <c r="AL73" s="1" t="s">
        <v>263</v>
      </c>
    </row>
    <row r="74" spans="1:256">
      <c r="A74" s="1" t="s">
        <v>162</v>
      </c>
      <c r="B74" s="1">
        <v>0</v>
      </c>
      <c r="C74" s="1">
        <v>0</v>
      </c>
      <c r="D74" s="2">
        <v>15204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2">
        <v>22025</v>
      </c>
      <c r="N74" s="1">
        <v>0</v>
      </c>
      <c r="O74" s="2">
        <v>4999</v>
      </c>
      <c r="P74" s="2">
        <v>175634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1215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 t="s">
        <v>264</v>
      </c>
    </row>
    <row r="75" spans="1:256">
      <c r="A75" s="1" t="s">
        <v>163</v>
      </c>
      <c r="B75" s="1">
        <v>132521</v>
      </c>
      <c r="C75" s="1">
        <v>147202</v>
      </c>
      <c r="D75" s="2">
        <v>286612</v>
      </c>
      <c r="E75" s="2">
        <v>64099</v>
      </c>
      <c r="F75" s="1">
        <v>0</v>
      </c>
      <c r="G75" s="2">
        <v>912630</v>
      </c>
      <c r="H75" s="2">
        <v>14530</v>
      </c>
      <c r="I75" s="2">
        <v>144331</v>
      </c>
      <c r="J75" s="1">
        <v>316302</v>
      </c>
      <c r="K75" s="2">
        <v>130492</v>
      </c>
      <c r="L75" s="2">
        <v>255419</v>
      </c>
      <c r="M75" s="2">
        <v>2979281</v>
      </c>
      <c r="N75" s="1">
        <v>1343182</v>
      </c>
      <c r="O75" s="2">
        <v>105628</v>
      </c>
      <c r="P75" s="1">
        <v>0</v>
      </c>
      <c r="Q75" s="2">
        <v>2678516</v>
      </c>
      <c r="R75" s="1">
        <v>670110</v>
      </c>
      <c r="S75" s="2">
        <v>8856232</v>
      </c>
      <c r="T75" s="1">
        <v>6212987</v>
      </c>
      <c r="U75" s="1">
        <v>306505</v>
      </c>
      <c r="V75" s="2">
        <v>135223</v>
      </c>
      <c r="W75" s="2">
        <v>594868</v>
      </c>
      <c r="X75" s="31">
        <v>92957</v>
      </c>
      <c r="Y75" s="2">
        <v>89231</v>
      </c>
      <c r="Z75" s="2">
        <v>715010</v>
      </c>
      <c r="AA75" s="1">
        <v>72366</v>
      </c>
      <c r="AB75" s="2">
        <v>15280233</v>
      </c>
      <c r="AC75" s="1">
        <v>1476194</v>
      </c>
      <c r="AD75" s="2">
        <v>112542</v>
      </c>
      <c r="AE75" s="2">
        <v>837015</v>
      </c>
      <c r="AF75" s="2">
        <v>137490</v>
      </c>
      <c r="AG75" s="2">
        <v>434042</v>
      </c>
      <c r="AH75" s="2">
        <v>31906</v>
      </c>
      <c r="AI75" s="1">
        <v>30538</v>
      </c>
      <c r="AJ75" s="2">
        <v>140568</v>
      </c>
      <c r="AK75" s="2">
        <v>8532485</v>
      </c>
      <c r="AL75" s="1" t="s">
        <v>265</v>
      </c>
    </row>
    <row r="76" spans="1:256">
      <c r="A76" s="1" t="s">
        <v>164</v>
      </c>
      <c r="B76" s="1">
        <v>680175</v>
      </c>
      <c r="C76" s="2">
        <v>486456</v>
      </c>
      <c r="D76" s="1">
        <v>1685422</v>
      </c>
      <c r="E76" s="1">
        <v>220610</v>
      </c>
      <c r="F76" s="1">
        <v>11160</v>
      </c>
      <c r="G76" s="1">
        <v>1443576</v>
      </c>
      <c r="H76" s="1">
        <v>23613</v>
      </c>
      <c r="I76" s="2">
        <v>144331</v>
      </c>
      <c r="J76" s="2">
        <v>316302</v>
      </c>
      <c r="K76" s="1">
        <v>176961</v>
      </c>
      <c r="L76" s="1">
        <v>255419</v>
      </c>
      <c r="M76" s="1">
        <v>4130124</v>
      </c>
      <c r="N76" s="1">
        <v>2597136</v>
      </c>
      <c r="O76" s="1">
        <v>6512814</v>
      </c>
      <c r="P76" s="1">
        <v>175634</v>
      </c>
      <c r="Q76" s="1">
        <v>10579823</v>
      </c>
      <c r="R76" s="2">
        <v>1022111</v>
      </c>
      <c r="S76" s="1">
        <v>11528397</v>
      </c>
      <c r="T76" s="1">
        <v>8302180</v>
      </c>
      <c r="U76" s="2">
        <v>759305</v>
      </c>
      <c r="V76" s="1">
        <v>2951792</v>
      </c>
      <c r="W76" s="1">
        <v>1122457</v>
      </c>
      <c r="X76" s="1">
        <v>722556</v>
      </c>
      <c r="Y76" s="1">
        <v>528320</v>
      </c>
      <c r="Z76" s="1">
        <v>1711334</v>
      </c>
      <c r="AA76" s="1">
        <v>884886</v>
      </c>
      <c r="AB76" s="1">
        <v>60497993</v>
      </c>
      <c r="AC76" s="1">
        <v>8346454</v>
      </c>
      <c r="AD76" s="1">
        <v>264227</v>
      </c>
      <c r="AE76" s="1">
        <v>4385656</v>
      </c>
      <c r="AF76" s="1">
        <v>540303</v>
      </c>
      <c r="AG76" s="1">
        <v>5786473</v>
      </c>
      <c r="AH76" s="1">
        <v>2541632</v>
      </c>
      <c r="AI76" s="1">
        <v>417904</v>
      </c>
      <c r="AJ76" s="1">
        <v>415870</v>
      </c>
      <c r="AK76" s="1">
        <v>25922716</v>
      </c>
      <c r="AL76" s="1" t="s">
        <v>266</v>
      </c>
    </row>
    <row r="77" spans="1:256">
      <c r="A77" s="1" t="s">
        <v>165</v>
      </c>
      <c r="B77" s="1">
        <v>847825</v>
      </c>
      <c r="C77" s="2">
        <v>486456</v>
      </c>
      <c r="D77" s="2">
        <v>1715641</v>
      </c>
      <c r="E77" s="2">
        <v>1634653</v>
      </c>
      <c r="F77" s="2">
        <v>251274</v>
      </c>
      <c r="G77" s="2">
        <v>11614610</v>
      </c>
      <c r="H77" s="2">
        <v>23613</v>
      </c>
      <c r="I77" s="2">
        <v>144331</v>
      </c>
      <c r="J77" s="2">
        <v>316302</v>
      </c>
      <c r="K77" s="2">
        <v>176961</v>
      </c>
      <c r="L77" s="2">
        <v>255419</v>
      </c>
      <c r="M77" s="2">
        <v>4804181</v>
      </c>
      <c r="N77" s="1">
        <v>9129496</v>
      </c>
      <c r="O77" s="2">
        <v>6693587</v>
      </c>
      <c r="P77" s="2">
        <v>189928</v>
      </c>
      <c r="Q77" s="2">
        <v>13845309</v>
      </c>
      <c r="R77" s="2">
        <v>1022111</v>
      </c>
      <c r="S77" s="2">
        <v>674996937</v>
      </c>
      <c r="T77" s="2">
        <v>621841309</v>
      </c>
      <c r="U77" s="2">
        <v>759305</v>
      </c>
      <c r="V77" s="2">
        <v>3178061</v>
      </c>
      <c r="W77" s="2">
        <v>1122457</v>
      </c>
      <c r="X77" s="2">
        <v>722556</v>
      </c>
      <c r="Y77" s="2">
        <v>528320</v>
      </c>
      <c r="Z77" s="2">
        <v>1711334</v>
      </c>
      <c r="AA77" s="1">
        <v>884886</v>
      </c>
      <c r="AB77" s="2">
        <v>87106369</v>
      </c>
      <c r="AC77" s="2">
        <v>22703459</v>
      </c>
      <c r="AD77" s="2">
        <v>264227</v>
      </c>
      <c r="AE77" s="2">
        <v>6346538</v>
      </c>
      <c r="AF77" s="2">
        <v>540303</v>
      </c>
      <c r="AG77" s="2">
        <v>5786473</v>
      </c>
      <c r="AH77" s="2">
        <v>2541632</v>
      </c>
      <c r="AI77" s="2">
        <v>417904</v>
      </c>
      <c r="AJ77" s="2">
        <v>415870</v>
      </c>
      <c r="AK77" s="2">
        <v>57238787</v>
      </c>
      <c r="AL77" s="1" t="s">
        <v>267</v>
      </c>
    </row>
    <row r="78" spans="1:256">
      <c r="A78" s="1" t="s">
        <v>166</v>
      </c>
      <c r="B78" s="1">
        <v>16877607</v>
      </c>
      <c r="C78" s="2">
        <v>13590456</v>
      </c>
      <c r="D78" s="2">
        <v>9292274</v>
      </c>
      <c r="E78" s="2">
        <v>12176057</v>
      </c>
      <c r="F78" s="2">
        <v>467009</v>
      </c>
      <c r="G78" s="2">
        <v>63238073</v>
      </c>
      <c r="H78" s="2">
        <v>2210732</v>
      </c>
      <c r="I78" s="2">
        <v>5560535</v>
      </c>
      <c r="J78" s="2">
        <v>9771148</v>
      </c>
      <c r="K78" s="2">
        <v>11592350</v>
      </c>
      <c r="L78" s="2">
        <v>750025</v>
      </c>
      <c r="M78" s="2">
        <v>51619531</v>
      </c>
      <c r="N78" s="1">
        <v>59755119</v>
      </c>
      <c r="O78" s="2">
        <v>26734692</v>
      </c>
      <c r="P78" s="2">
        <v>2465237</v>
      </c>
      <c r="Q78" s="2">
        <v>19610890</v>
      </c>
      <c r="R78" s="2">
        <v>31566786</v>
      </c>
      <c r="S78" s="2">
        <v>714507543</v>
      </c>
      <c r="T78" s="2">
        <v>647637295</v>
      </c>
      <c r="U78" s="2">
        <v>17737069</v>
      </c>
      <c r="V78" s="2">
        <v>10227002</v>
      </c>
      <c r="W78" s="2">
        <v>5408929</v>
      </c>
      <c r="X78" s="2">
        <v>2229214</v>
      </c>
      <c r="Y78" s="2">
        <v>3564801</v>
      </c>
      <c r="Z78" s="2">
        <v>8841426</v>
      </c>
      <c r="AA78" s="1">
        <v>3866895</v>
      </c>
      <c r="AB78" s="2">
        <v>141402227</v>
      </c>
      <c r="AC78" s="2">
        <v>30546412</v>
      </c>
      <c r="AD78" s="1">
        <v>569916</v>
      </c>
      <c r="AE78" s="2">
        <v>13965067</v>
      </c>
      <c r="AF78" s="1">
        <v>2820570</v>
      </c>
      <c r="AG78" s="2">
        <v>6757997</v>
      </c>
      <c r="AH78" s="2">
        <v>6148500</v>
      </c>
      <c r="AI78" s="2">
        <v>5993968</v>
      </c>
      <c r="AJ78" s="2">
        <v>5738828</v>
      </c>
      <c r="AK78" s="2">
        <v>97550892</v>
      </c>
      <c r="AL78" s="1" t="s">
        <v>268</v>
      </c>
    </row>
    <row r="79" spans="1:256" s="14" customForma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s="14" customFormat="1">
      <c r="A80" s="13" t="s">
        <v>270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" t="s">
        <v>330</v>
      </c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</row>
    <row r="81" spans="1:38">
      <c r="A81" s="1" t="s">
        <v>66</v>
      </c>
      <c r="B81" s="1">
        <v>27633</v>
      </c>
      <c r="C81" s="2">
        <v>461057</v>
      </c>
      <c r="D81" s="2">
        <v>-348067</v>
      </c>
      <c r="E81" s="2">
        <v>500495</v>
      </c>
      <c r="F81" s="2">
        <v>0</v>
      </c>
      <c r="G81" s="2">
        <v>888750</v>
      </c>
      <c r="H81" s="2">
        <v>0</v>
      </c>
      <c r="I81" s="2">
        <v>0</v>
      </c>
      <c r="J81" s="2">
        <v>41007</v>
      </c>
      <c r="K81" s="2">
        <v>478133</v>
      </c>
      <c r="L81" s="2">
        <v>3937</v>
      </c>
      <c r="M81" s="2">
        <v>3089604</v>
      </c>
      <c r="N81" s="1">
        <v>0</v>
      </c>
      <c r="O81" s="2">
        <v>16742303</v>
      </c>
      <c r="P81" s="2">
        <v>299024</v>
      </c>
      <c r="Q81" s="2">
        <v>0</v>
      </c>
      <c r="R81" s="2">
        <v>128937</v>
      </c>
      <c r="S81" s="2">
        <v>3734683</v>
      </c>
      <c r="T81" s="2">
        <v>0</v>
      </c>
      <c r="U81" s="2">
        <v>327198</v>
      </c>
      <c r="V81" s="2">
        <v>2351957</v>
      </c>
      <c r="W81" s="2">
        <v>0</v>
      </c>
      <c r="X81" s="2">
        <v>0</v>
      </c>
      <c r="Y81" s="2">
        <v>0</v>
      </c>
      <c r="Z81" s="2">
        <v>957540</v>
      </c>
      <c r="AA81" s="1">
        <v>0</v>
      </c>
      <c r="AB81" s="2">
        <v>9282053</v>
      </c>
      <c r="AC81" s="2">
        <v>696574</v>
      </c>
      <c r="AD81" s="1">
        <v>0</v>
      </c>
      <c r="AE81" s="2">
        <v>4080240</v>
      </c>
      <c r="AF81" s="1">
        <v>0</v>
      </c>
      <c r="AG81" s="2">
        <v>0</v>
      </c>
      <c r="AH81" s="2">
        <v>962773</v>
      </c>
      <c r="AI81" s="2">
        <v>460517</v>
      </c>
      <c r="AJ81" s="2">
        <v>192541</v>
      </c>
      <c r="AK81" s="2">
        <v>12188502</v>
      </c>
      <c r="AL81" s="1" t="s">
        <v>167</v>
      </c>
    </row>
    <row r="82" spans="1:38">
      <c r="A82" s="1" t="s">
        <v>67</v>
      </c>
      <c r="B82" s="1">
        <v>0</v>
      </c>
      <c r="C82" s="2">
        <v>-113932</v>
      </c>
      <c r="D82" s="1">
        <v>0</v>
      </c>
      <c r="E82" s="2">
        <v>218450</v>
      </c>
      <c r="F82" s="2">
        <v>0</v>
      </c>
      <c r="G82" s="2">
        <v>13202</v>
      </c>
      <c r="H82" s="2">
        <v>52570</v>
      </c>
      <c r="I82" s="2">
        <v>0</v>
      </c>
      <c r="J82" s="2">
        <v>-10835</v>
      </c>
      <c r="K82" s="2">
        <v>45392</v>
      </c>
      <c r="L82" s="1">
        <v>0</v>
      </c>
      <c r="M82" s="2">
        <v>63321</v>
      </c>
      <c r="N82" s="1">
        <v>317077</v>
      </c>
      <c r="O82" s="2">
        <v>-1341</v>
      </c>
      <c r="P82" s="1">
        <v>0</v>
      </c>
      <c r="Q82" s="2">
        <v>0</v>
      </c>
      <c r="R82" s="2">
        <v>191540</v>
      </c>
      <c r="S82" s="2">
        <v>90000</v>
      </c>
      <c r="T82" s="1">
        <v>0</v>
      </c>
      <c r="U82" s="2">
        <v>126871</v>
      </c>
      <c r="V82" s="2">
        <v>2387</v>
      </c>
      <c r="W82" s="2">
        <v>-406591</v>
      </c>
      <c r="X82" s="2">
        <v>0</v>
      </c>
      <c r="Y82" s="1">
        <v>0</v>
      </c>
      <c r="Z82" s="2">
        <v>244550</v>
      </c>
      <c r="AA82" s="1">
        <v>-28446</v>
      </c>
      <c r="AB82" s="1">
        <v>0</v>
      </c>
      <c r="AC82" s="2">
        <v>552708</v>
      </c>
      <c r="AD82" s="1">
        <v>2804</v>
      </c>
      <c r="AE82" s="2">
        <v>-5871392</v>
      </c>
      <c r="AF82" s="1">
        <v>0</v>
      </c>
      <c r="AG82" s="1">
        <v>0</v>
      </c>
      <c r="AH82" s="2">
        <v>-2370</v>
      </c>
      <c r="AI82" s="2">
        <v>88406</v>
      </c>
      <c r="AJ82" s="1">
        <v>0</v>
      </c>
      <c r="AK82" s="1">
        <v>181082</v>
      </c>
      <c r="AL82" s="1" t="s">
        <v>168</v>
      </c>
    </row>
    <row r="83" spans="1:38">
      <c r="A83" s="1" t="s">
        <v>68</v>
      </c>
      <c r="B83" s="1">
        <v>0</v>
      </c>
      <c r="C83" s="1">
        <v>0</v>
      </c>
      <c r="D83" s="2">
        <v>82876</v>
      </c>
      <c r="E83" s="1">
        <v>0</v>
      </c>
      <c r="F83" s="1">
        <v>0</v>
      </c>
      <c r="G83" s="1">
        <v>0</v>
      </c>
      <c r="H83" s="1">
        <v>0</v>
      </c>
      <c r="I83" s="2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2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2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 t="s">
        <v>169</v>
      </c>
    </row>
    <row r="84" spans="1:38">
      <c r="A84" s="1" t="s">
        <v>69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2">
        <v>-212754</v>
      </c>
      <c r="V84" s="1">
        <v>0</v>
      </c>
      <c r="W84" s="1">
        <v>0</v>
      </c>
      <c r="X84" s="2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 t="s">
        <v>170</v>
      </c>
    </row>
    <row r="85" spans="1:38">
      <c r="A85" s="1" t="s">
        <v>70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2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 t="s">
        <v>171</v>
      </c>
    </row>
    <row r="86" spans="1:38">
      <c r="A86" s="1" t="s">
        <v>71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2">
        <v>272420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2">
        <v>0</v>
      </c>
      <c r="Y86" s="1">
        <v>0</v>
      </c>
      <c r="Z86" s="1">
        <v>0</v>
      </c>
      <c r="AA86" s="1">
        <v>0</v>
      </c>
      <c r="AB86" s="2">
        <v>-1838365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 t="s">
        <v>172</v>
      </c>
    </row>
    <row r="87" spans="1:38">
      <c r="A87" s="1" t="s">
        <v>72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2">
        <v>2578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2">
        <v>10000</v>
      </c>
      <c r="X87" s="2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 t="s">
        <v>173</v>
      </c>
    </row>
    <row r="88" spans="1:38">
      <c r="A88" s="1" t="s">
        <v>73</v>
      </c>
      <c r="B88" s="1">
        <v>0</v>
      </c>
      <c r="C88" s="1">
        <v>0</v>
      </c>
      <c r="D88" s="2">
        <v>-196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-975370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2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 t="s">
        <v>174</v>
      </c>
    </row>
    <row r="89" spans="1:38">
      <c r="A89" s="1" t="s">
        <v>74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2">
        <v>-31595</v>
      </c>
      <c r="L89" s="1">
        <v>0</v>
      </c>
      <c r="M89" s="1">
        <v>0</v>
      </c>
      <c r="N89" s="1">
        <v>0</v>
      </c>
      <c r="O89" s="2">
        <v>37949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2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 t="s">
        <v>175</v>
      </c>
    </row>
    <row r="90" spans="1:38">
      <c r="A90" s="1" t="s">
        <v>75</v>
      </c>
      <c r="B90" s="1">
        <v>0</v>
      </c>
      <c r="C90" s="2">
        <v>65820</v>
      </c>
      <c r="D90" s="1">
        <v>0</v>
      </c>
      <c r="E90" s="2">
        <v>128235</v>
      </c>
      <c r="F90" s="1">
        <v>0</v>
      </c>
      <c r="G90" s="1">
        <v>0</v>
      </c>
      <c r="H90" s="2">
        <v>38777</v>
      </c>
      <c r="I90" s="2">
        <v>0</v>
      </c>
      <c r="J90" s="1">
        <v>0</v>
      </c>
      <c r="K90" s="2">
        <v>91419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2">
        <v>3700</v>
      </c>
      <c r="S90" s="2">
        <v>1671846</v>
      </c>
      <c r="T90" s="2">
        <v>31542728</v>
      </c>
      <c r="U90" s="2">
        <v>218643</v>
      </c>
      <c r="V90" s="2">
        <v>71921</v>
      </c>
      <c r="W90" s="1">
        <v>0</v>
      </c>
      <c r="X90" s="2">
        <v>0</v>
      </c>
      <c r="Y90" s="1">
        <v>0</v>
      </c>
      <c r="Z90" s="1">
        <v>0</v>
      </c>
      <c r="AA90" s="1">
        <v>0</v>
      </c>
      <c r="AB90" s="1">
        <v>0</v>
      </c>
      <c r="AC90" s="2">
        <v>799455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2">
        <v>49427</v>
      </c>
      <c r="AJ90" s="2">
        <v>13226</v>
      </c>
      <c r="AK90" s="2">
        <v>312610</v>
      </c>
      <c r="AL90" s="1" t="s">
        <v>176</v>
      </c>
    </row>
    <row r="91" spans="1:38">
      <c r="A91" s="1" t="s">
        <v>76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2">
        <v>-135417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2">
        <v>14675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2">
        <v>-720826</v>
      </c>
      <c r="X91" s="2">
        <v>0</v>
      </c>
      <c r="Y91" s="1">
        <v>0</v>
      </c>
      <c r="Z91" s="2">
        <v>0</v>
      </c>
      <c r="AA91" s="1">
        <v>0</v>
      </c>
      <c r="AB91" s="1">
        <v>0</v>
      </c>
      <c r="AC91" s="1">
        <v>0</v>
      </c>
      <c r="AD91" s="1">
        <v>0</v>
      </c>
      <c r="AE91" s="2">
        <v>-153184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 t="s">
        <v>177</v>
      </c>
    </row>
    <row r="92" spans="1:38">
      <c r="A92" s="1" t="s">
        <v>77</v>
      </c>
      <c r="B92" s="1">
        <v>139400</v>
      </c>
      <c r="C92" s="2">
        <v>1229577</v>
      </c>
      <c r="D92" s="2">
        <v>1749</v>
      </c>
      <c r="E92" s="2">
        <v>4445</v>
      </c>
      <c r="F92" s="1">
        <v>0</v>
      </c>
      <c r="G92" s="2">
        <v>80540</v>
      </c>
      <c r="H92" s="1">
        <v>0</v>
      </c>
      <c r="I92" s="2">
        <v>0</v>
      </c>
      <c r="J92" s="2">
        <v>57579</v>
      </c>
      <c r="K92" s="1">
        <v>0</v>
      </c>
      <c r="L92" s="1">
        <v>0</v>
      </c>
      <c r="M92" s="2">
        <v>597780</v>
      </c>
      <c r="N92" s="1">
        <v>599919</v>
      </c>
      <c r="O92" s="2">
        <v>76376</v>
      </c>
      <c r="P92" s="1">
        <v>0</v>
      </c>
      <c r="Q92" s="1">
        <v>0</v>
      </c>
      <c r="R92" s="1">
        <v>0</v>
      </c>
      <c r="S92" s="2">
        <v>86542</v>
      </c>
      <c r="T92" s="1">
        <v>0</v>
      </c>
      <c r="U92" s="2">
        <v>-114</v>
      </c>
      <c r="V92" s="2">
        <v>76633</v>
      </c>
      <c r="W92" s="1">
        <v>0</v>
      </c>
      <c r="X92" s="2">
        <v>0</v>
      </c>
      <c r="Y92" s="2">
        <v>0</v>
      </c>
      <c r="Z92" s="1">
        <v>0</v>
      </c>
      <c r="AA92" s="1">
        <v>0</v>
      </c>
      <c r="AB92" s="2">
        <v>10724165</v>
      </c>
      <c r="AC92" s="2">
        <v>761767</v>
      </c>
      <c r="AD92" s="1">
        <v>46659</v>
      </c>
      <c r="AE92" s="2">
        <v>496362</v>
      </c>
      <c r="AF92" s="1">
        <v>0</v>
      </c>
      <c r="AG92" s="2">
        <v>231923</v>
      </c>
      <c r="AH92" s="1">
        <v>0</v>
      </c>
      <c r="AI92" s="2">
        <v>8192</v>
      </c>
      <c r="AJ92" s="2">
        <v>270881</v>
      </c>
      <c r="AK92" s="2">
        <v>100768</v>
      </c>
      <c r="AL92" s="1" t="s">
        <v>178</v>
      </c>
    </row>
    <row r="93" spans="1:38">
      <c r="A93" s="1" t="s">
        <v>78</v>
      </c>
      <c r="B93" s="1">
        <v>167033</v>
      </c>
      <c r="C93" s="2">
        <v>1642522</v>
      </c>
      <c r="D93" s="2">
        <v>-263638</v>
      </c>
      <c r="E93" s="2">
        <v>851625</v>
      </c>
      <c r="F93" s="2">
        <v>0</v>
      </c>
      <c r="G93" s="2">
        <v>847075</v>
      </c>
      <c r="H93" s="2">
        <v>91347</v>
      </c>
      <c r="I93" s="2">
        <v>0</v>
      </c>
      <c r="J93" s="2">
        <v>360171</v>
      </c>
      <c r="K93" s="2">
        <v>583349</v>
      </c>
      <c r="L93" s="2">
        <v>3937</v>
      </c>
      <c r="M93" s="2">
        <v>3750705</v>
      </c>
      <c r="N93" s="1">
        <v>-58374</v>
      </c>
      <c r="O93" s="2">
        <v>16872540</v>
      </c>
      <c r="P93" s="2">
        <v>299024</v>
      </c>
      <c r="Q93" s="2">
        <v>0</v>
      </c>
      <c r="R93" s="2">
        <v>324177</v>
      </c>
      <c r="S93" s="2">
        <v>5583071</v>
      </c>
      <c r="T93" s="2">
        <v>31542728</v>
      </c>
      <c r="U93" s="2">
        <v>459844</v>
      </c>
      <c r="V93" s="2">
        <v>2502898</v>
      </c>
      <c r="W93" s="2">
        <v>-1117417</v>
      </c>
      <c r="X93" s="2">
        <v>0</v>
      </c>
      <c r="Y93" s="2">
        <v>0</v>
      </c>
      <c r="Z93" s="2">
        <v>1202090</v>
      </c>
      <c r="AA93" s="1">
        <v>-28446</v>
      </c>
      <c r="AB93" s="2">
        <v>18167853</v>
      </c>
      <c r="AC93" s="2">
        <v>2810504</v>
      </c>
      <c r="AD93" s="1">
        <v>49463</v>
      </c>
      <c r="AE93" s="2">
        <v>-1447974</v>
      </c>
      <c r="AF93" s="1">
        <v>0</v>
      </c>
      <c r="AG93" s="2">
        <v>231923</v>
      </c>
      <c r="AH93" s="2">
        <v>960403</v>
      </c>
      <c r="AI93" s="2">
        <v>606542</v>
      </c>
      <c r="AJ93" s="2">
        <v>476648</v>
      </c>
      <c r="AK93" s="2">
        <v>12782962</v>
      </c>
      <c r="AL93" s="1" t="s">
        <v>179</v>
      </c>
    </row>
    <row r="94" spans="1:38">
      <c r="A94" s="1" t="s">
        <v>79</v>
      </c>
      <c r="B94" s="1">
        <v>0</v>
      </c>
      <c r="C94" s="1">
        <v>0</v>
      </c>
      <c r="D94" s="1">
        <v>0</v>
      </c>
      <c r="E94" s="1">
        <v>0</v>
      </c>
      <c r="F94" s="2">
        <v>0</v>
      </c>
      <c r="G94" s="2">
        <v>621961</v>
      </c>
      <c r="H94" s="1">
        <v>0</v>
      </c>
      <c r="I94" s="2">
        <v>0</v>
      </c>
      <c r="J94" s="1">
        <v>0</v>
      </c>
      <c r="K94" s="2">
        <v>129876</v>
      </c>
      <c r="L94" s="1">
        <v>0</v>
      </c>
      <c r="M94" s="1">
        <v>0</v>
      </c>
      <c r="N94" s="1">
        <v>0</v>
      </c>
      <c r="O94" s="2">
        <v>13483273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2">
        <v>0</v>
      </c>
      <c r="Y94" s="1">
        <v>0</v>
      </c>
      <c r="Z94" s="1">
        <v>0</v>
      </c>
      <c r="AA94" s="1">
        <v>0</v>
      </c>
      <c r="AB94" s="2">
        <v>7920861</v>
      </c>
      <c r="AC94" s="1">
        <v>0</v>
      </c>
      <c r="AD94" s="1">
        <v>0</v>
      </c>
      <c r="AE94" s="2">
        <v>201611</v>
      </c>
      <c r="AF94" s="1">
        <v>0</v>
      </c>
      <c r="AG94" s="1">
        <v>0</v>
      </c>
      <c r="AH94" s="1">
        <v>0</v>
      </c>
      <c r="AI94" s="1">
        <v>0</v>
      </c>
      <c r="AJ94" s="2">
        <v>36841</v>
      </c>
      <c r="AK94" s="2">
        <v>155923</v>
      </c>
      <c r="AL94" s="1" t="s">
        <v>180</v>
      </c>
    </row>
    <row r="95" spans="1:38">
      <c r="A95" s="1" t="s">
        <v>80</v>
      </c>
      <c r="B95" s="1">
        <v>0</v>
      </c>
      <c r="C95" s="1">
        <v>0</v>
      </c>
      <c r="D95" s="1">
        <v>0</v>
      </c>
      <c r="E95" s="2">
        <v>321797</v>
      </c>
      <c r="F95" s="1">
        <v>0</v>
      </c>
      <c r="G95" s="1">
        <v>0</v>
      </c>
      <c r="H95" s="1">
        <v>0</v>
      </c>
      <c r="I95" s="2">
        <v>0</v>
      </c>
      <c r="J95" s="1">
        <v>0</v>
      </c>
      <c r="K95" s="1">
        <v>0</v>
      </c>
      <c r="L95" s="1">
        <v>0</v>
      </c>
      <c r="M95" s="1">
        <v>0</v>
      </c>
      <c r="N95" s="1">
        <v>1065584</v>
      </c>
      <c r="O95" s="2">
        <v>179367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2">
        <v>23687</v>
      </c>
      <c r="X95" s="2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5374153</v>
      </c>
      <c r="AL95" s="1" t="s">
        <v>181</v>
      </c>
    </row>
    <row r="96" spans="1:38">
      <c r="A96" s="1" t="s">
        <v>81</v>
      </c>
      <c r="B96" s="1">
        <v>0</v>
      </c>
      <c r="C96" s="1">
        <v>0</v>
      </c>
      <c r="D96" s="2">
        <v>114995</v>
      </c>
      <c r="E96" s="2">
        <v>146001</v>
      </c>
      <c r="F96" s="1">
        <v>0</v>
      </c>
      <c r="G96" s="2">
        <v>279517</v>
      </c>
      <c r="H96" s="1">
        <v>0</v>
      </c>
      <c r="I96" s="2">
        <v>0</v>
      </c>
      <c r="J96" s="1">
        <v>0</v>
      </c>
      <c r="K96" s="1">
        <v>0</v>
      </c>
      <c r="L96" s="1">
        <v>0</v>
      </c>
      <c r="M96" s="1">
        <v>0</v>
      </c>
      <c r="N96" s="1">
        <v>523934</v>
      </c>
      <c r="O96" s="2">
        <v>509174</v>
      </c>
      <c r="P96" s="1">
        <v>0</v>
      </c>
      <c r="Q96" s="1">
        <v>0</v>
      </c>
      <c r="R96" s="2">
        <v>51472</v>
      </c>
      <c r="S96" s="1">
        <v>0</v>
      </c>
      <c r="T96" s="2">
        <v>24139038</v>
      </c>
      <c r="U96" s="1">
        <v>0</v>
      </c>
      <c r="V96" s="2">
        <v>2067</v>
      </c>
      <c r="W96" s="1">
        <v>0</v>
      </c>
      <c r="X96" s="2">
        <v>0</v>
      </c>
      <c r="Y96" s="1">
        <v>0</v>
      </c>
      <c r="Z96" s="2">
        <v>36735</v>
      </c>
      <c r="AA96" s="1">
        <v>0</v>
      </c>
      <c r="AB96" s="2">
        <v>2603876</v>
      </c>
      <c r="AC96" s="2">
        <v>559676</v>
      </c>
      <c r="AD96" s="1">
        <v>0</v>
      </c>
      <c r="AE96" s="2">
        <v>517920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346719</v>
      </c>
      <c r="AL96" s="1" t="s">
        <v>182</v>
      </c>
    </row>
    <row r="97" spans="1:38">
      <c r="A97" s="1" t="s">
        <v>82</v>
      </c>
      <c r="B97" s="1">
        <v>158467</v>
      </c>
      <c r="C97" s="2">
        <v>760722</v>
      </c>
      <c r="D97" s="2">
        <v>484891</v>
      </c>
      <c r="E97" s="2">
        <v>186129</v>
      </c>
      <c r="F97" s="2">
        <v>6174</v>
      </c>
      <c r="G97" s="2">
        <v>364956</v>
      </c>
      <c r="H97" s="2">
        <v>30439</v>
      </c>
      <c r="I97" s="2">
        <v>8010</v>
      </c>
      <c r="J97" s="2">
        <v>284009</v>
      </c>
      <c r="K97" s="2">
        <v>317833</v>
      </c>
      <c r="L97" s="2">
        <v>40874</v>
      </c>
      <c r="M97" s="2">
        <v>1363883</v>
      </c>
      <c r="N97" s="1">
        <v>517816</v>
      </c>
      <c r="O97" s="2">
        <v>1694056</v>
      </c>
      <c r="P97" s="2">
        <v>134199</v>
      </c>
      <c r="Q97" s="1">
        <v>0</v>
      </c>
      <c r="R97" s="2">
        <v>950132</v>
      </c>
      <c r="S97" s="2">
        <v>2033700</v>
      </c>
      <c r="T97" s="2">
        <v>1202999</v>
      </c>
      <c r="U97" s="2">
        <v>590375</v>
      </c>
      <c r="V97" s="2">
        <v>1716538</v>
      </c>
      <c r="W97" s="2">
        <v>21773</v>
      </c>
      <c r="X97" s="2">
        <v>11101</v>
      </c>
      <c r="Y97" s="2">
        <v>23340</v>
      </c>
      <c r="Z97" s="2">
        <v>616498</v>
      </c>
      <c r="AA97" s="1">
        <v>17310</v>
      </c>
      <c r="AB97" s="2">
        <v>2931060</v>
      </c>
      <c r="AC97" s="2">
        <v>1485587</v>
      </c>
      <c r="AD97" s="1">
        <v>4200</v>
      </c>
      <c r="AE97" s="2">
        <v>406047</v>
      </c>
      <c r="AF97" s="1">
        <v>38909</v>
      </c>
      <c r="AG97" s="2">
        <v>114603</v>
      </c>
      <c r="AH97" s="2">
        <v>528941</v>
      </c>
      <c r="AI97" s="2">
        <v>459446</v>
      </c>
      <c r="AJ97" s="2">
        <v>256123</v>
      </c>
      <c r="AK97" s="2">
        <v>400945</v>
      </c>
      <c r="AL97" s="1" t="s">
        <v>183</v>
      </c>
    </row>
    <row r="98" spans="1:38">
      <c r="A98" s="1" t="s">
        <v>83</v>
      </c>
      <c r="B98" s="1">
        <v>0</v>
      </c>
      <c r="C98" s="1">
        <v>0</v>
      </c>
      <c r="D98" s="2">
        <v>280000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2">
        <v>833712</v>
      </c>
      <c r="K98" s="1">
        <v>0</v>
      </c>
      <c r="L98" s="1">
        <v>0</v>
      </c>
      <c r="M98" s="1">
        <v>0</v>
      </c>
      <c r="N98" s="1">
        <v>100000</v>
      </c>
      <c r="O98" s="1">
        <v>0</v>
      </c>
      <c r="P98" s="1">
        <v>0</v>
      </c>
      <c r="Q98" s="2">
        <v>3000000</v>
      </c>
      <c r="R98" s="2">
        <v>-260</v>
      </c>
      <c r="S98" s="1">
        <v>0</v>
      </c>
      <c r="T98" s="1">
        <v>0</v>
      </c>
      <c r="U98" s="1">
        <v>0</v>
      </c>
      <c r="V98" s="2">
        <v>74576</v>
      </c>
      <c r="W98" s="1">
        <v>0</v>
      </c>
      <c r="X98" s="2">
        <v>0</v>
      </c>
      <c r="Y98" s="1">
        <v>0</v>
      </c>
      <c r="Z98" s="1">
        <v>0</v>
      </c>
      <c r="AA98" s="1">
        <v>0</v>
      </c>
      <c r="AB98" s="1">
        <v>0</v>
      </c>
      <c r="AC98" s="2">
        <v>138084</v>
      </c>
      <c r="AD98" s="1">
        <v>0</v>
      </c>
      <c r="AE98" s="1">
        <v>0</v>
      </c>
      <c r="AF98" s="1">
        <v>0</v>
      </c>
      <c r="AG98" s="1">
        <v>0</v>
      </c>
      <c r="AH98" s="2">
        <v>411000</v>
      </c>
      <c r="AI98" s="2">
        <v>433495</v>
      </c>
      <c r="AJ98" s="1">
        <v>0</v>
      </c>
      <c r="AK98" s="1">
        <v>0</v>
      </c>
      <c r="AL98" s="1" t="s">
        <v>184</v>
      </c>
    </row>
    <row r="99" spans="1:38">
      <c r="A99" s="1" t="s">
        <v>84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2">
        <v>930028</v>
      </c>
      <c r="N99" s="1">
        <v>0</v>
      </c>
      <c r="O99" s="2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2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 t="s">
        <v>185</v>
      </c>
    </row>
    <row r="100" spans="1:38">
      <c r="A100" s="1" t="s">
        <v>85</v>
      </c>
      <c r="B100" s="1">
        <v>0</v>
      </c>
      <c r="C100" s="1">
        <v>0</v>
      </c>
      <c r="D100" s="1">
        <v>0</v>
      </c>
      <c r="E100" s="2">
        <v>-28792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2">
        <v>10000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2">
        <v>5472</v>
      </c>
      <c r="V100" s="2">
        <v>53434</v>
      </c>
      <c r="W100" s="1">
        <v>0</v>
      </c>
      <c r="X100" s="2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375398</v>
      </c>
      <c r="AG100" s="1">
        <v>0</v>
      </c>
      <c r="AH100" s="1">
        <v>0</v>
      </c>
      <c r="AI100" s="2">
        <v>161308</v>
      </c>
      <c r="AJ100" s="1">
        <v>0</v>
      </c>
      <c r="AK100" s="1">
        <v>0</v>
      </c>
      <c r="AL100" s="1" t="s">
        <v>186</v>
      </c>
    </row>
    <row r="101" spans="1:38">
      <c r="A101" s="1" t="s">
        <v>86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2">
        <v>1985394</v>
      </c>
      <c r="T101" s="1">
        <v>0</v>
      </c>
      <c r="U101" s="1">
        <v>0</v>
      </c>
      <c r="V101" s="1">
        <v>0</v>
      </c>
      <c r="W101" s="1">
        <v>0</v>
      </c>
      <c r="X101" s="2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 t="s">
        <v>187</v>
      </c>
    </row>
    <row r="102" spans="1:38">
      <c r="A102" s="1" t="s">
        <v>87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2">
        <v>70557</v>
      </c>
      <c r="T102" s="1">
        <v>0</v>
      </c>
      <c r="U102" s="1">
        <v>0</v>
      </c>
      <c r="V102" s="1">
        <v>0</v>
      </c>
      <c r="W102" s="1">
        <v>0</v>
      </c>
      <c r="X102" s="2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 t="s">
        <v>188</v>
      </c>
    </row>
    <row r="103" spans="1:38">
      <c r="A103" s="1" t="s">
        <v>88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2">
        <v>45000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2">
        <v>55000</v>
      </c>
      <c r="T103" s="2">
        <v>55000</v>
      </c>
      <c r="U103" s="2">
        <v>4200</v>
      </c>
      <c r="V103" s="1">
        <v>0</v>
      </c>
      <c r="W103" s="1">
        <v>0</v>
      </c>
      <c r="X103" s="2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 t="s">
        <v>189</v>
      </c>
    </row>
    <row r="104" spans="1:38">
      <c r="A104" s="1" t="s">
        <v>89</v>
      </c>
      <c r="B104" s="1">
        <v>0</v>
      </c>
      <c r="C104" s="2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2">
        <v>0</v>
      </c>
      <c r="J104" s="1">
        <v>0</v>
      </c>
      <c r="K104" s="1">
        <v>0</v>
      </c>
      <c r="L104" s="1">
        <v>0</v>
      </c>
      <c r="M104" s="2">
        <v>125432</v>
      </c>
      <c r="N104" s="1">
        <v>0</v>
      </c>
      <c r="O104" s="2">
        <v>156060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2">
        <v>72862</v>
      </c>
      <c r="V104" s="1">
        <v>0</v>
      </c>
      <c r="W104" s="1">
        <v>0</v>
      </c>
      <c r="X104" s="2">
        <v>0</v>
      </c>
      <c r="Y104" s="1">
        <v>0</v>
      </c>
      <c r="Z104" s="1">
        <v>0</v>
      </c>
      <c r="AA104" s="1">
        <v>0</v>
      </c>
      <c r="AB104" s="2">
        <v>226702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 t="s">
        <v>190</v>
      </c>
    </row>
    <row r="105" spans="1:38">
      <c r="A105" s="1" t="s">
        <v>90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2">
        <v>16598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2">
        <v>1799444</v>
      </c>
      <c r="AC105" s="2">
        <v>53583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 t="s">
        <v>191</v>
      </c>
    </row>
    <row r="106" spans="1:38">
      <c r="A106" s="1" t="s">
        <v>91</v>
      </c>
      <c r="B106" s="1">
        <v>158467</v>
      </c>
      <c r="C106" s="2">
        <v>760722</v>
      </c>
      <c r="D106" s="2">
        <v>879886</v>
      </c>
      <c r="E106" s="2">
        <v>625135</v>
      </c>
      <c r="F106" s="2">
        <v>6174</v>
      </c>
      <c r="G106" s="2">
        <v>1266434</v>
      </c>
      <c r="H106" s="2">
        <v>30439</v>
      </c>
      <c r="I106" s="2">
        <v>8010</v>
      </c>
      <c r="J106" s="2">
        <v>1117721</v>
      </c>
      <c r="K106" s="2">
        <v>447709</v>
      </c>
      <c r="L106" s="2">
        <v>40874</v>
      </c>
      <c r="M106" s="2">
        <v>2464343</v>
      </c>
      <c r="N106" s="1">
        <v>2207334</v>
      </c>
      <c r="O106" s="2">
        <v>16031930</v>
      </c>
      <c r="P106" s="2">
        <v>134199</v>
      </c>
      <c r="Q106" s="2">
        <v>3000000</v>
      </c>
      <c r="R106" s="2">
        <v>1001344</v>
      </c>
      <c r="S106" s="2">
        <v>4144651</v>
      </c>
      <c r="T106" s="2">
        <v>25397037</v>
      </c>
      <c r="U106" s="2">
        <v>689507</v>
      </c>
      <c r="V106" s="2">
        <v>1846615</v>
      </c>
      <c r="W106" s="2">
        <v>45460</v>
      </c>
      <c r="X106" s="2">
        <v>11101</v>
      </c>
      <c r="Y106" s="2">
        <v>23340</v>
      </c>
      <c r="Z106" s="2">
        <v>653233</v>
      </c>
      <c r="AA106" s="1">
        <v>17310</v>
      </c>
      <c r="AB106" s="2">
        <v>15481943</v>
      </c>
      <c r="AC106" s="2">
        <v>2236930</v>
      </c>
      <c r="AD106" s="1">
        <v>4200</v>
      </c>
      <c r="AE106" s="2">
        <v>1125578</v>
      </c>
      <c r="AF106" s="1">
        <v>414307</v>
      </c>
      <c r="AG106" s="2">
        <v>114603</v>
      </c>
      <c r="AH106" s="2">
        <v>939941</v>
      </c>
      <c r="AI106" s="2">
        <v>1054249</v>
      </c>
      <c r="AJ106" s="2">
        <v>292964</v>
      </c>
      <c r="AK106" s="2">
        <v>6277740</v>
      </c>
      <c r="AL106" s="1" t="s">
        <v>192</v>
      </c>
    </row>
    <row r="107" spans="1:38">
      <c r="A107" s="1" t="s">
        <v>92</v>
      </c>
      <c r="B107" s="1">
        <v>8566</v>
      </c>
      <c r="C107" s="2">
        <v>881800</v>
      </c>
      <c r="D107" s="2">
        <v>-1143524</v>
      </c>
      <c r="E107" s="2">
        <v>226490</v>
      </c>
      <c r="F107" s="2">
        <v>-6174</v>
      </c>
      <c r="G107" s="2">
        <v>-419359</v>
      </c>
      <c r="H107" s="2">
        <v>60908</v>
      </c>
      <c r="I107" s="2">
        <v>-8010</v>
      </c>
      <c r="J107" s="2">
        <v>-757550</v>
      </c>
      <c r="K107" s="2">
        <v>135640</v>
      </c>
      <c r="L107" s="2">
        <v>-36937</v>
      </c>
      <c r="M107" s="2">
        <v>1286362</v>
      </c>
      <c r="N107" s="1">
        <v>-2265708</v>
      </c>
      <c r="O107" s="2">
        <v>840610</v>
      </c>
      <c r="P107" s="2">
        <v>164825</v>
      </c>
      <c r="Q107" s="2">
        <v>-3000000</v>
      </c>
      <c r="R107" s="2">
        <v>-677167</v>
      </c>
      <c r="S107" s="2">
        <v>1438420</v>
      </c>
      <c r="T107" s="2">
        <v>6145691</v>
      </c>
      <c r="U107" s="2">
        <v>-229663</v>
      </c>
      <c r="V107" s="2">
        <v>656283</v>
      </c>
      <c r="W107" s="2">
        <v>-1162877</v>
      </c>
      <c r="X107" s="2">
        <v>-11101</v>
      </c>
      <c r="Y107" s="2">
        <v>-23340</v>
      </c>
      <c r="Z107" s="2">
        <v>548857</v>
      </c>
      <c r="AA107" s="1">
        <v>-45756</v>
      </c>
      <c r="AB107" s="2">
        <v>2685910</v>
      </c>
      <c r="AC107" s="2">
        <v>573574</v>
      </c>
      <c r="AD107" s="1">
        <v>45263</v>
      </c>
      <c r="AE107" s="2">
        <v>-2573552</v>
      </c>
      <c r="AF107" s="1">
        <v>414307</v>
      </c>
      <c r="AG107" s="2">
        <v>117320</v>
      </c>
      <c r="AH107" s="2">
        <v>20462</v>
      </c>
      <c r="AI107" s="2">
        <v>-447707</v>
      </c>
      <c r="AJ107" s="2">
        <v>183684</v>
      </c>
      <c r="AK107" s="2">
        <v>6505222</v>
      </c>
      <c r="AL107" s="1" t="s">
        <v>193</v>
      </c>
    </row>
    <row r="108" spans="1:38">
      <c r="A108" s="1" t="s">
        <v>93</v>
      </c>
      <c r="B108" s="1">
        <v>0</v>
      </c>
      <c r="C108" s="2">
        <v>437392</v>
      </c>
      <c r="D108" s="2">
        <v>-78359</v>
      </c>
      <c r="E108" s="1">
        <v>0</v>
      </c>
      <c r="F108" s="1">
        <v>0</v>
      </c>
      <c r="G108" s="2">
        <v>35013</v>
      </c>
      <c r="H108" s="2">
        <v>11708</v>
      </c>
      <c r="I108" s="1">
        <v>0</v>
      </c>
      <c r="J108" s="1">
        <v>0</v>
      </c>
      <c r="K108" s="2">
        <v>19442</v>
      </c>
      <c r="L108" s="1">
        <v>0</v>
      </c>
      <c r="M108" s="2">
        <v>-207731</v>
      </c>
      <c r="N108" s="1">
        <v>16562</v>
      </c>
      <c r="O108" s="2">
        <v>272563</v>
      </c>
      <c r="P108" s="2">
        <v>35776</v>
      </c>
      <c r="Q108" s="1">
        <v>0</v>
      </c>
      <c r="R108" s="2">
        <v>490</v>
      </c>
      <c r="S108" s="2">
        <v>287893</v>
      </c>
      <c r="T108" s="2">
        <v>1703457</v>
      </c>
      <c r="U108" s="2">
        <v>26643</v>
      </c>
      <c r="V108" s="2">
        <v>208393</v>
      </c>
      <c r="W108" s="1">
        <v>0</v>
      </c>
      <c r="X108" s="2">
        <v>0</v>
      </c>
      <c r="Y108" s="1">
        <v>0</v>
      </c>
      <c r="Z108" s="1">
        <v>0</v>
      </c>
      <c r="AA108" s="1">
        <v>0</v>
      </c>
      <c r="AB108" s="2">
        <v>209867</v>
      </c>
      <c r="AC108" s="2">
        <v>342367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2">
        <v>68913</v>
      </c>
      <c r="AJ108" s="1">
        <v>0</v>
      </c>
      <c r="AK108" s="1">
        <v>15422</v>
      </c>
      <c r="AL108" s="1" t="s">
        <v>194</v>
      </c>
    </row>
    <row r="109" spans="1:38">
      <c r="A109" s="1" t="s">
        <v>94</v>
      </c>
      <c r="B109" s="1">
        <v>8566</v>
      </c>
      <c r="C109" s="2">
        <v>444408</v>
      </c>
      <c r="D109" s="2">
        <v>-1065165</v>
      </c>
      <c r="E109" s="2">
        <v>226490</v>
      </c>
      <c r="F109" s="2">
        <v>-6174</v>
      </c>
      <c r="G109" s="2">
        <v>-454372</v>
      </c>
      <c r="H109" s="2">
        <v>49200</v>
      </c>
      <c r="I109" s="2">
        <v>-8010</v>
      </c>
      <c r="J109" s="2">
        <v>-757550</v>
      </c>
      <c r="K109" s="2">
        <v>116198</v>
      </c>
      <c r="L109" s="2">
        <v>-36937</v>
      </c>
      <c r="M109" s="2">
        <v>1494093</v>
      </c>
      <c r="N109" s="1">
        <v>-2282270</v>
      </c>
      <c r="O109" s="2">
        <v>568047</v>
      </c>
      <c r="P109" s="2">
        <v>129049</v>
      </c>
      <c r="Q109" s="2">
        <v>-3000000</v>
      </c>
      <c r="R109" s="2">
        <v>-677657</v>
      </c>
      <c r="S109" s="2">
        <v>1150527</v>
      </c>
      <c r="T109" s="2">
        <v>4442234</v>
      </c>
      <c r="U109" s="2">
        <v>-256306</v>
      </c>
      <c r="V109" s="2">
        <v>447890</v>
      </c>
      <c r="W109" s="2">
        <v>-1162877</v>
      </c>
      <c r="X109" s="2">
        <v>-11101</v>
      </c>
      <c r="Y109" s="2">
        <v>-23340</v>
      </c>
      <c r="Z109" s="2">
        <v>548857</v>
      </c>
      <c r="AA109" s="1">
        <v>-45756</v>
      </c>
      <c r="AB109" s="2">
        <v>2476043</v>
      </c>
      <c r="AC109" s="2">
        <v>231207</v>
      </c>
      <c r="AD109" s="1">
        <v>45263</v>
      </c>
      <c r="AE109" s="2">
        <v>-2573552</v>
      </c>
      <c r="AF109" s="1">
        <v>414307</v>
      </c>
      <c r="AG109" s="2">
        <v>117320</v>
      </c>
      <c r="AH109" s="2">
        <v>20462</v>
      </c>
      <c r="AI109" s="2">
        <v>-516620</v>
      </c>
      <c r="AJ109" s="2">
        <v>183684</v>
      </c>
      <c r="AK109" s="2">
        <v>6489800</v>
      </c>
      <c r="AL109" s="1" t="s">
        <v>195</v>
      </c>
    </row>
    <row r="110" spans="1:38">
      <c r="A110" s="1" t="s">
        <v>95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2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 t="s">
        <v>196</v>
      </c>
    </row>
    <row r="111" spans="1:38">
      <c r="A111" s="1" t="s">
        <v>96</v>
      </c>
      <c r="B111" s="1">
        <v>8566</v>
      </c>
      <c r="C111" s="2">
        <v>444408</v>
      </c>
      <c r="D111" s="2">
        <v>-1065165</v>
      </c>
      <c r="E111" s="2">
        <v>226490</v>
      </c>
      <c r="F111" s="2">
        <v>-6174</v>
      </c>
      <c r="G111" s="2">
        <v>-454372</v>
      </c>
      <c r="H111" s="2">
        <v>49200</v>
      </c>
      <c r="I111" s="2">
        <v>-8010</v>
      </c>
      <c r="J111" s="2">
        <v>-757550</v>
      </c>
      <c r="K111" s="2">
        <v>116198</v>
      </c>
      <c r="L111" s="2">
        <v>-36937</v>
      </c>
      <c r="M111" s="2">
        <v>1494093</v>
      </c>
      <c r="N111" s="1">
        <v>-2282270</v>
      </c>
      <c r="O111" s="2">
        <v>568047</v>
      </c>
      <c r="P111" s="2">
        <v>129049</v>
      </c>
      <c r="Q111" s="2">
        <v>-3000000</v>
      </c>
      <c r="R111" s="2">
        <v>-677657</v>
      </c>
      <c r="S111" s="2">
        <v>1150527</v>
      </c>
      <c r="T111" s="2">
        <v>4442234</v>
      </c>
      <c r="U111" s="2">
        <v>-256306</v>
      </c>
      <c r="V111" s="2">
        <v>447890</v>
      </c>
      <c r="W111" s="2">
        <v>-1162877</v>
      </c>
      <c r="X111" s="2">
        <v>-11101</v>
      </c>
      <c r="Y111" s="2">
        <v>-23340</v>
      </c>
      <c r="Z111" s="2">
        <v>548857</v>
      </c>
      <c r="AA111" s="1">
        <v>-45756</v>
      </c>
      <c r="AB111" s="2">
        <v>2476043</v>
      </c>
      <c r="AC111" s="2">
        <v>231207</v>
      </c>
      <c r="AD111" s="1">
        <v>45263</v>
      </c>
      <c r="AE111" s="2">
        <v>-2573552</v>
      </c>
      <c r="AF111" s="1">
        <v>414307</v>
      </c>
      <c r="AG111" s="2">
        <v>117320</v>
      </c>
      <c r="AH111" s="2">
        <v>20462</v>
      </c>
      <c r="AI111" s="2">
        <v>-516620</v>
      </c>
      <c r="AJ111" s="2">
        <v>183684</v>
      </c>
      <c r="AK111" s="2">
        <v>6489800</v>
      </c>
      <c r="AL111" s="1" t="s">
        <v>197</v>
      </c>
    </row>
    <row r="112" spans="1:38">
      <c r="A112" s="1" t="s">
        <v>97</v>
      </c>
      <c r="B112" s="1">
        <v>8566</v>
      </c>
      <c r="C112" s="2">
        <v>444408</v>
      </c>
      <c r="D112" s="2">
        <v>-1065165</v>
      </c>
      <c r="E112" s="2">
        <v>226490</v>
      </c>
      <c r="F112" s="2">
        <v>-6174</v>
      </c>
      <c r="G112" s="2">
        <v>-456268</v>
      </c>
      <c r="H112" s="2">
        <v>49200</v>
      </c>
      <c r="I112" s="2">
        <v>-8010</v>
      </c>
      <c r="J112" s="2">
        <v>-757550</v>
      </c>
      <c r="K112" s="2">
        <v>116198</v>
      </c>
      <c r="L112" s="2">
        <v>-36937</v>
      </c>
      <c r="M112" s="2">
        <v>1494093</v>
      </c>
      <c r="N112" s="1">
        <v>-2282270</v>
      </c>
      <c r="O112" s="2">
        <v>568047</v>
      </c>
      <c r="P112" s="2">
        <v>129049</v>
      </c>
      <c r="Q112" s="2">
        <v>-3000000</v>
      </c>
      <c r="R112" s="2">
        <v>-669116</v>
      </c>
      <c r="S112" s="2">
        <v>1150527</v>
      </c>
      <c r="T112" s="2">
        <v>4442234</v>
      </c>
      <c r="U112" s="2">
        <v>-266780</v>
      </c>
      <c r="V112" s="2">
        <v>447890</v>
      </c>
      <c r="W112" s="2">
        <v>-1162877</v>
      </c>
      <c r="X112" s="2">
        <v>-11101</v>
      </c>
      <c r="Y112" s="2">
        <v>-23340</v>
      </c>
      <c r="Z112" s="2">
        <v>548857</v>
      </c>
      <c r="AA112" s="1">
        <v>-45756</v>
      </c>
      <c r="AB112" s="2">
        <v>587909</v>
      </c>
      <c r="AC112" s="2">
        <v>231207</v>
      </c>
      <c r="AD112" s="1">
        <v>45263</v>
      </c>
      <c r="AE112" s="2">
        <v>-2573552</v>
      </c>
      <c r="AF112" s="1">
        <v>414307</v>
      </c>
      <c r="AG112" s="2">
        <v>117320</v>
      </c>
      <c r="AH112" s="2">
        <v>20462</v>
      </c>
      <c r="AI112" s="2">
        <v>-516620</v>
      </c>
      <c r="AJ112" s="2">
        <v>183684</v>
      </c>
      <c r="AK112" s="2">
        <v>6489800</v>
      </c>
      <c r="AL112" s="1" t="s">
        <v>198</v>
      </c>
    </row>
    <row r="113" spans="1:256">
      <c r="A113" s="1" t="s">
        <v>98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2">
        <v>1896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2">
        <v>-8541</v>
      </c>
      <c r="S113" s="1">
        <v>0</v>
      </c>
      <c r="T113" s="1">
        <v>0</v>
      </c>
      <c r="U113" s="2">
        <v>10474</v>
      </c>
      <c r="V113" s="1">
        <v>0</v>
      </c>
      <c r="W113" s="1">
        <v>0</v>
      </c>
      <c r="X113" s="2">
        <v>0</v>
      </c>
      <c r="Y113" s="1">
        <v>0</v>
      </c>
      <c r="Z113" s="1">
        <v>0</v>
      </c>
      <c r="AA113" s="1">
        <v>0</v>
      </c>
      <c r="AB113" s="2">
        <v>1888134</v>
      </c>
      <c r="AC113" s="1">
        <v>0</v>
      </c>
      <c r="AD113" s="1">
        <v>0</v>
      </c>
      <c r="AE113" s="2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 t="s">
        <v>199</v>
      </c>
    </row>
    <row r="114" spans="1:256" s="14" customForma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</row>
    <row r="115" spans="1:256" s="14" customFormat="1">
      <c r="A115" s="13" t="s">
        <v>271</v>
      </c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 s="13" t="s">
        <v>331</v>
      </c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</row>
    <row r="116" spans="1:256">
      <c r="A116" s="1" t="s">
        <v>99</v>
      </c>
      <c r="B116" s="31">
        <v>1564355</v>
      </c>
      <c r="C116" s="2">
        <v>2614302</v>
      </c>
      <c r="D116" s="2">
        <v>-109904</v>
      </c>
      <c r="E116" s="2">
        <v>203484</v>
      </c>
      <c r="F116" s="2">
        <v>-8325</v>
      </c>
      <c r="G116" s="2">
        <v>-38815</v>
      </c>
      <c r="H116" s="2">
        <v>53604</v>
      </c>
      <c r="I116" s="2">
        <v>0</v>
      </c>
      <c r="J116" s="2">
        <v>108515</v>
      </c>
      <c r="K116" s="2">
        <v>-229705</v>
      </c>
      <c r="L116" s="2">
        <v>-2228522</v>
      </c>
      <c r="M116" s="2">
        <v>-364973</v>
      </c>
      <c r="N116" s="1">
        <v>-259230</v>
      </c>
      <c r="O116" s="2">
        <v>-737836</v>
      </c>
      <c r="P116" s="2">
        <v>67859</v>
      </c>
      <c r="Q116" s="2">
        <v>0</v>
      </c>
      <c r="R116" s="2">
        <v>-579460</v>
      </c>
      <c r="S116" s="2">
        <v>1705662</v>
      </c>
      <c r="T116" s="2">
        <v>7726905</v>
      </c>
      <c r="U116" s="2">
        <v>1062377</v>
      </c>
      <c r="V116" s="2">
        <v>475317</v>
      </c>
      <c r="W116" s="2">
        <v>-3630</v>
      </c>
      <c r="X116" s="2">
        <v>0</v>
      </c>
      <c r="Y116" s="2">
        <v>-556</v>
      </c>
      <c r="Z116" s="2">
        <v>106270</v>
      </c>
      <c r="AA116" s="1">
        <v>0</v>
      </c>
      <c r="AB116" s="2">
        <v>-1338909</v>
      </c>
      <c r="AC116" s="2">
        <v>-5735148</v>
      </c>
      <c r="AD116" s="1">
        <v>5428</v>
      </c>
      <c r="AE116" s="2">
        <v>949935</v>
      </c>
      <c r="AF116" s="1">
        <v>-380</v>
      </c>
      <c r="AG116" s="2">
        <v>150083</v>
      </c>
      <c r="AH116" s="2">
        <v>831846</v>
      </c>
      <c r="AI116" s="2">
        <v>798004</v>
      </c>
      <c r="AJ116" s="2">
        <v>184259</v>
      </c>
      <c r="AK116" s="2">
        <v>1831488</v>
      </c>
      <c r="AL116" s="1" t="s">
        <v>200</v>
      </c>
    </row>
    <row r="117" spans="1:256">
      <c r="A117" s="1" t="s">
        <v>100</v>
      </c>
      <c r="B117" s="31">
        <v>-1668123</v>
      </c>
      <c r="C117" s="2">
        <v>-1640060</v>
      </c>
      <c r="D117" s="2">
        <v>66893</v>
      </c>
      <c r="E117" s="2">
        <v>253445</v>
      </c>
      <c r="F117" s="2">
        <v>2617</v>
      </c>
      <c r="G117" s="2">
        <v>397712</v>
      </c>
      <c r="H117" s="2">
        <v>-270389</v>
      </c>
      <c r="I117" s="2">
        <v>0</v>
      </c>
      <c r="J117" s="2">
        <v>-19144</v>
      </c>
      <c r="K117" s="2">
        <v>872910</v>
      </c>
      <c r="L117" s="2">
        <v>2631848</v>
      </c>
      <c r="M117" s="2">
        <v>229061</v>
      </c>
      <c r="N117" s="1">
        <v>2268709</v>
      </c>
      <c r="O117" s="2">
        <v>2000802</v>
      </c>
      <c r="P117" s="2">
        <v>54704</v>
      </c>
      <c r="Q117" s="1">
        <v>0</v>
      </c>
      <c r="R117" s="2">
        <v>-12440</v>
      </c>
      <c r="S117" s="2">
        <v>15729379</v>
      </c>
      <c r="T117" s="2">
        <v>-15009339</v>
      </c>
      <c r="U117" s="2">
        <v>-23936</v>
      </c>
      <c r="V117" s="2">
        <v>-548380</v>
      </c>
      <c r="W117" s="1">
        <v>0</v>
      </c>
      <c r="X117" s="2">
        <v>0</v>
      </c>
      <c r="Y117" s="2">
        <v>-766</v>
      </c>
      <c r="Z117" s="2">
        <v>238302</v>
      </c>
      <c r="AA117" s="1">
        <v>0</v>
      </c>
      <c r="AB117" s="2">
        <v>-35561</v>
      </c>
      <c r="AC117" s="2">
        <v>-1466495</v>
      </c>
      <c r="AD117" s="1">
        <v>0</v>
      </c>
      <c r="AE117" s="2">
        <v>0</v>
      </c>
      <c r="AF117" s="1">
        <v>0</v>
      </c>
      <c r="AG117" s="1">
        <v>0</v>
      </c>
      <c r="AH117" s="2">
        <v>-34762</v>
      </c>
      <c r="AI117" s="2">
        <v>-142725</v>
      </c>
      <c r="AJ117" s="2">
        <v>95701</v>
      </c>
      <c r="AK117" s="2">
        <v>-12532350</v>
      </c>
      <c r="AL117" s="1" t="s">
        <v>201</v>
      </c>
    </row>
    <row r="118" spans="1:256">
      <c r="A118" s="1" t="s">
        <v>101</v>
      </c>
      <c r="B118" s="31">
        <v>101498</v>
      </c>
      <c r="C118" s="1">
        <v>0</v>
      </c>
      <c r="D118" s="2">
        <v>30676</v>
      </c>
      <c r="E118" s="2">
        <v>-101744</v>
      </c>
      <c r="F118" s="2">
        <v>8010</v>
      </c>
      <c r="G118" s="2">
        <v>-442391</v>
      </c>
      <c r="H118" s="2">
        <v>-80000</v>
      </c>
      <c r="I118" s="2">
        <v>0</v>
      </c>
      <c r="J118" s="1">
        <v>0</v>
      </c>
      <c r="K118" s="2">
        <v>-410000</v>
      </c>
      <c r="L118" s="2">
        <v>-2248695</v>
      </c>
      <c r="M118" s="2">
        <v>-234074</v>
      </c>
      <c r="N118" s="1">
        <v>-1927011</v>
      </c>
      <c r="O118" s="2">
        <v>-1178075</v>
      </c>
      <c r="P118" s="1">
        <v>0</v>
      </c>
      <c r="Q118" s="1">
        <v>0</v>
      </c>
      <c r="R118" s="2">
        <v>-265167</v>
      </c>
      <c r="S118" s="2">
        <v>403899</v>
      </c>
      <c r="T118" s="2">
        <v>-1521029</v>
      </c>
      <c r="U118" s="2">
        <v>-130898</v>
      </c>
      <c r="V118" s="2">
        <v>-446593</v>
      </c>
      <c r="W118" s="1">
        <v>0</v>
      </c>
      <c r="X118" s="2">
        <v>0</v>
      </c>
      <c r="Y118" s="1">
        <v>0</v>
      </c>
      <c r="Z118" s="2">
        <v>-64735</v>
      </c>
      <c r="AA118" s="1">
        <v>0</v>
      </c>
      <c r="AB118" s="2">
        <v>10739004</v>
      </c>
      <c r="AC118" s="2">
        <v>15485552</v>
      </c>
      <c r="AD118" s="1">
        <v>0</v>
      </c>
      <c r="AE118" s="2">
        <v>-938704</v>
      </c>
      <c r="AF118" s="1">
        <v>0</v>
      </c>
      <c r="AG118" s="2">
        <v>-150083</v>
      </c>
      <c r="AH118" s="2">
        <v>-502680</v>
      </c>
      <c r="AI118" s="2">
        <v>-148481</v>
      </c>
      <c r="AJ118" s="1">
        <v>0</v>
      </c>
      <c r="AK118" s="1">
        <v>16050102</v>
      </c>
      <c r="AL118" s="1" t="s">
        <v>202</v>
      </c>
    </row>
    <row r="119" spans="1:256">
      <c r="A119" s="1" t="s">
        <v>102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2">
        <v>0</v>
      </c>
      <c r="I119" s="2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2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 t="s">
        <v>203</v>
      </c>
    </row>
    <row r="120" spans="1:256">
      <c r="A120" s="1" t="s">
        <v>103</v>
      </c>
      <c r="B120" s="31">
        <v>3211</v>
      </c>
      <c r="C120" s="2">
        <v>2588093</v>
      </c>
      <c r="D120" s="2">
        <v>303062</v>
      </c>
      <c r="E120" s="2">
        <v>80819</v>
      </c>
      <c r="F120" s="2">
        <v>226</v>
      </c>
      <c r="G120" s="2">
        <v>1212761</v>
      </c>
      <c r="H120" s="2">
        <v>1006280</v>
      </c>
      <c r="I120" s="2">
        <v>0</v>
      </c>
      <c r="J120" s="2">
        <v>306682</v>
      </c>
      <c r="K120" s="2">
        <v>329935</v>
      </c>
      <c r="L120" s="2">
        <v>2593587</v>
      </c>
      <c r="M120" s="2">
        <v>1955525</v>
      </c>
      <c r="N120" s="1">
        <v>24969</v>
      </c>
      <c r="O120" s="2">
        <v>150964</v>
      </c>
      <c r="P120" s="2">
        <v>1435029</v>
      </c>
      <c r="Q120" s="2">
        <v>939</v>
      </c>
      <c r="R120" s="2">
        <v>1058203</v>
      </c>
      <c r="S120" s="2">
        <v>2653822</v>
      </c>
      <c r="T120" s="2">
        <v>13908626</v>
      </c>
      <c r="U120" s="2">
        <v>3193673</v>
      </c>
      <c r="V120" s="2">
        <v>1877040</v>
      </c>
      <c r="W120" s="2">
        <v>33352</v>
      </c>
      <c r="X120" s="2">
        <v>0</v>
      </c>
      <c r="Y120" s="2">
        <v>7024</v>
      </c>
      <c r="Z120" s="2">
        <v>542340</v>
      </c>
      <c r="AA120" s="1">
        <v>0</v>
      </c>
      <c r="AB120" s="2">
        <v>466186</v>
      </c>
      <c r="AC120" s="2">
        <v>-700856</v>
      </c>
      <c r="AD120" s="1">
        <v>0</v>
      </c>
      <c r="AE120" s="2">
        <v>17182</v>
      </c>
      <c r="AF120" s="1">
        <v>7013</v>
      </c>
      <c r="AG120" s="2">
        <v>0</v>
      </c>
      <c r="AH120" s="2">
        <v>547892</v>
      </c>
      <c r="AI120" s="2">
        <v>1297246</v>
      </c>
      <c r="AJ120" s="2">
        <v>378085</v>
      </c>
      <c r="AK120" s="2">
        <v>174345</v>
      </c>
      <c r="AL120" s="1" t="s">
        <v>204</v>
      </c>
    </row>
    <row r="121" spans="1:256" ht="13.5" customHeight="1">
      <c r="A121" s="1" t="s">
        <v>104</v>
      </c>
      <c r="B121" s="1">
        <v>941</v>
      </c>
      <c r="C121" s="2">
        <v>3562335</v>
      </c>
      <c r="D121" s="2">
        <v>290727</v>
      </c>
      <c r="E121" s="2">
        <v>436004</v>
      </c>
      <c r="F121" s="2">
        <v>2528</v>
      </c>
      <c r="G121" s="2">
        <v>1129267</v>
      </c>
      <c r="H121" s="2">
        <v>709495</v>
      </c>
      <c r="I121" s="2">
        <v>0</v>
      </c>
      <c r="J121" s="2">
        <v>396053</v>
      </c>
      <c r="K121" s="2">
        <v>563140</v>
      </c>
      <c r="L121" s="2">
        <v>748218</v>
      </c>
      <c r="M121" s="2">
        <v>1585539</v>
      </c>
      <c r="N121" s="1">
        <v>107437</v>
      </c>
      <c r="O121" s="2">
        <v>235855</v>
      </c>
      <c r="P121" s="2">
        <v>1557592</v>
      </c>
      <c r="Q121" s="2">
        <v>939</v>
      </c>
      <c r="R121" s="2">
        <v>201136</v>
      </c>
      <c r="S121" s="2">
        <v>20492762</v>
      </c>
      <c r="T121" s="2">
        <v>5105163</v>
      </c>
      <c r="U121" s="2">
        <v>4101216</v>
      </c>
      <c r="V121" s="2">
        <v>1357384</v>
      </c>
      <c r="W121" s="2">
        <v>29722</v>
      </c>
      <c r="X121" s="2">
        <v>0</v>
      </c>
      <c r="Y121" s="2">
        <v>5702</v>
      </c>
      <c r="Z121" s="2">
        <v>822177</v>
      </c>
      <c r="AA121" s="1">
        <v>0</v>
      </c>
      <c r="AB121" s="2">
        <v>9830720</v>
      </c>
      <c r="AC121" s="2">
        <v>7583053</v>
      </c>
      <c r="AD121" s="1">
        <v>5428</v>
      </c>
      <c r="AE121" s="2">
        <v>28413</v>
      </c>
      <c r="AF121" s="1">
        <v>6633</v>
      </c>
      <c r="AG121" s="2">
        <v>0</v>
      </c>
      <c r="AH121" s="2">
        <v>842296</v>
      </c>
      <c r="AI121" s="2">
        <v>1804044</v>
      </c>
      <c r="AJ121" s="2">
        <v>658045</v>
      </c>
      <c r="AK121" s="2">
        <v>5523585</v>
      </c>
      <c r="AL121" s="1" t="s">
        <v>205</v>
      </c>
    </row>
    <row r="122" spans="1:256">
      <c r="B122" s="3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M37"/>
  <sheetViews>
    <sheetView workbookViewId="0">
      <selection activeCell="AL39" sqref="AL39"/>
    </sheetView>
  </sheetViews>
  <sheetFormatPr defaultRowHeight="12.75"/>
  <cols>
    <col min="2" max="2" width="43.7109375" bestFit="1" customWidth="1"/>
    <col min="3" max="3" width="14.7109375" customWidth="1"/>
    <col min="4" max="9" width="16.7109375" customWidth="1"/>
    <col min="10" max="10" width="17.42578125" customWidth="1"/>
    <col min="11" max="38" width="16.7109375" customWidth="1"/>
    <col min="39" max="39" width="41" customWidth="1"/>
  </cols>
  <sheetData>
    <row r="3" spans="2:39" ht="76.5">
      <c r="B3" s="4"/>
      <c r="C3" s="4" t="s">
        <v>320</v>
      </c>
      <c r="D3" s="4" t="s">
        <v>321</v>
      </c>
      <c r="E3" s="4" t="s">
        <v>0</v>
      </c>
      <c r="F3" s="4" t="s">
        <v>1</v>
      </c>
      <c r="G3" s="4" t="s">
        <v>2</v>
      </c>
      <c r="H3" s="4" t="s">
        <v>3</v>
      </c>
      <c r="I3" s="4" t="s">
        <v>322</v>
      </c>
      <c r="J3" s="4" t="s">
        <v>4</v>
      </c>
      <c r="K3" s="4" t="s">
        <v>5</v>
      </c>
      <c r="L3" s="5" t="s">
        <v>6</v>
      </c>
      <c r="M3" s="4" t="s">
        <v>323</v>
      </c>
      <c r="N3" s="4" t="s">
        <v>7</v>
      </c>
      <c r="O3" s="4" t="s">
        <v>324</v>
      </c>
      <c r="P3" s="4" t="s">
        <v>8</v>
      </c>
      <c r="Q3" s="4" t="s">
        <v>9</v>
      </c>
      <c r="R3" s="4" t="s">
        <v>10</v>
      </c>
      <c r="S3" s="4" t="s">
        <v>11</v>
      </c>
      <c r="T3" s="4" t="s">
        <v>12</v>
      </c>
      <c r="U3" s="5" t="s">
        <v>13</v>
      </c>
      <c r="V3" s="4" t="s">
        <v>14</v>
      </c>
      <c r="W3" s="4" t="s">
        <v>15</v>
      </c>
      <c r="X3" s="4" t="s">
        <v>16</v>
      </c>
      <c r="Y3" s="4" t="s">
        <v>325</v>
      </c>
      <c r="Z3" s="4" t="s">
        <v>326</v>
      </c>
      <c r="AA3" s="4" t="s">
        <v>17</v>
      </c>
      <c r="AB3" s="4" t="s">
        <v>18</v>
      </c>
      <c r="AC3" s="4" t="s">
        <v>19</v>
      </c>
      <c r="AD3" s="4" t="s">
        <v>20</v>
      </c>
      <c r="AE3" s="5" t="s">
        <v>21</v>
      </c>
      <c r="AF3" s="4" t="s">
        <v>327</v>
      </c>
      <c r="AG3" s="4" t="s">
        <v>22</v>
      </c>
      <c r="AH3" s="4" t="s">
        <v>23</v>
      </c>
      <c r="AI3" s="4" t="s">
        <v>24</v>
      </c>
      <c r="AJ3" s="4" t="s">
        <v>328</v>
      </c>
      <c r="AK3" s="5" t="s">
        <v>25</v>
      </c>
      <c r="AL3" s="5" t="s">
        <v>339</v>
      </c>
      <c r="AM3" s="5"/>
    </row>
    <row r="4" spans="2:39" ht="38.25">
      <c r="B4" s="8" t="s">
        <v>272</v>
      </c>
      <c r="C4" s="8" t="s">
        <v>44</v>
      </c>
      <c r="D4" s="8" t="s">
        <v>34</v>
      </c>
      <c r="E4" s="8" t="s">
        <v>42</v>
      </c>
      <c r="F4" s="8" t="s">
        <v>47</v>
      </c>
      <c r="G4" s="8" t="s">
        <v>46</v>
      </c>
      <c r="H4" s="8" t="s">
        <v>45</v>
      </c>
      <c r="I4" s="8" t="s">
        <v>57</v>
      </c>
      <c r="J4" s="8" t="s">
        <v>53</v>
      </c>
      <c r="K4" s="8" t="s">
        <v>58</v>
      </c>
      <c r="L4" s="6" t="s">
        <v>59</v>
      </c>
      <c r="M4" s="8" t="s">
        <v>29</v>
      </c>
      <c r="N4" s="8" t="s">
        <v>35</v>
      </c>
      <c r="O4" s="8" t="s">
        <v>30</v>
      </c>
      <c r="P4" s="8" t="s">
        <v>55</v>
      </c>
      <c r="Q4" s="8" t="s">
        <v>40</v>
      </c>
      <c r="R4" s="8" t="s">
        <v>41</v>
      </c>
      <c r="S4" s="8" t="s">
        <v>43</v>
      </c>
      <c r="T4" s="8" t="s">
        <v>38</v>
      </c>
      <c r="U4" s="6" t="s">
        <v>37</v>
      </c>
      <c r="V4" s="8" t="s">
        <v>39</v>
      </c>
      <c r="W4" s="8" t="s">
        <v>32</v>
      </c>
      <c r="X4" s="8" t="s">
        <v>31</v>
      </c>
      <c r="Y4" s="8" t="s">
        <v>33</v>
      </c>
      <c r="Z4" s="8" t="s">
        <v>48</v>
      </c>
      <c r="AA4" s="8" t="s">
        <v>54</v>
      </c>
      <c r="AB4" s="8" t="s">
        <v>56</v>
      </c>
      <c r="AC4" s="8" t="s">
        <v>36</v>
      </c>
      <c r="AD4" s="8" t="s">
        <v>52</v>
      </c>
      <c r="AE4" s="6" t="s">
        <v>62</v>
      </c>
      <c r="AF4" s="8" t="s">
        <v>63</v>
      </c>
      <c r="AG4" s="8" t="s">
        <v>50</v>
      </c>
      <c r="AH4" s="8" t="s">
        <v>49</v>
      </c>
      <c r="AI4" s="8" t="s">
        <v>60</v>
      </c>
      <c r="AJ4" s="8" t="s">
        <v>61</v>
      </c>
      <c r="AK4" s="6" t="s">
        <v>51</v>
      </c>
      <c r="AL4" s="6" t="s">
        <v>340</v>
      </c>
      <c r="AM4" s="6" t="s">
        <v>273</v>
      </c>
    </row>
    <row r="5" spans="2:39">
      <c r="B5" s="10"/>
      <c r="C5" s="10">
        <v>131249</v>
      </c>
      <c r="D5" s="10">
        <v>131231</v>
      </c>
      <c r="E5" s="10">
        <v>131250</v>
      </c>
      <c r="F5" s="10">
        <v>131065</v>
      </c>
      <c r="G5" s="10">
        <v>131210</v>
      </c>
      <c r="H5" s="10">
        <v>131082</v>
      </c>
      <c r="I5" s="10">
        <v>131260</v>
      </c>
      <c r="J5" s="10">
        <v>141086</v>
      </c>
      <c r="K5" s="10">
        <v>131282</v>
      </c>
      <c r="L5" s="11">
        <v>131274</v>
      </c>
      <c r="M5" s="10">
        <v>131271</v>
      </c>
      <c r="N5" s="10">
        <v>131251</v>
      </c>
      <c r="O5" s="10">
        <v>131269</v>
      </c>
      <c r="P5" s="10">
        <v>131258</v>
      </c>
      <c r="Q5" s="10">
        <v>131036</v>
      </c>
      <c r="R5" s="10">
        <v>131263</v>
      </c>
      <c r="S5" s="10">
        <v>131039</v>
      </c>
      <c r="T5" s="10">
        <v>131071</v>
      </c>
      <c r="U5" s="11">
        <v>131105</v>
      </c>
      <c r="V5" s="10">
        <v>131025</v>
      </c>
      <c r="W5" s="10">
        <v>131252</v>
      </c>
      <c r="X5" s="10">
        <v>141218</v>
      </c>
      <c r="Y5" s="10">
        <v>141032</v>
      </c>
      <c r="Z5" s="10">
        <v>131267</v>
      </c>
      <c r="AA5" s="10">
        <v>131018</v>
      </c>
      <c r="AB5" s="10">
        <v>131268</v>
      </c>
      <c r="AC5" s="10">
        <v>131069</v>
      </c>
      <c r="AD5" s="10">
        <v>131090</v>
      </c>
      <c r="AE5" s="11">
        <v>141031</v>
      </c>
      <c r="AF5" s="10">
        <v>131097</v>
      </c>
      <c r="AG5" s="10">
        <v>121033</v>
      </c>
      <c r="AH5" s="10">
        <v>131226</v>
      </c>
      <c r="AI5" s="10">
        <v>131289</v>
      </c>
      <c r="AJ5" s="10">
        <v>131275</v>
      </c>
      <c r="AK5" s="11">
        <v>131248</v>
      </c>
      <c r="AL5" s="11">
        <v>131293</v>
      </c>
      <c r="AM5" s="11"/>
    </row>
    <row r="6" spans="2:39" ht="14.25">
      <c r="B6" s="15" t="s">
        <v>274</v>
      </c>
      <c r="C6" s="24">
        <v>1</v>
      </c>
      <c r="D6" s="24">
        <v>1</v>
      </c>
      <c r="E6" s="24">
        <v>1</v>
      </c>
      <c r="F6" s="24">
        <v>1</v>
      </c>
      <c r="G6" s="24">
        <v>1</v>
      </c>
      <c r="H6" s="24">
        <v>1</v>
      </c>
      <c r="I6" s="24">
        <v>1</v>
      </c>
      <c r="J6" s="24">
        <v>1</v>
      </c>
      <c r="K6" s="24">
        <v>1</v>
      </c>
      <c r="L6" s="24">
        <v>1</v>
      </c>
      <c r="M6" s="24">
        <v>1</v>
      </c>
      <c r="N6" s="24">
        <v>1</v>
      </c>
      <c r="O6" s="24">
        <v>1</v>
      </c>
      <c r="P6" s="24">
        <v>1</v>
      </c>
      <c r="Q6" s="24">
        <v>1</v>
      </c>
      <c r="R6" s="24">
        <v>1</v>
      </c>
      <c r="S6" s="24">
        <v>1</v>
      </c>
      <c r="T6" s="24">
        <v>1</v>
      </c>
      <c r="U6" s="24">
        <v>1</v>
      </c>
      <c r="V6" s="24">
        <v>1</v>
      </c>
      <c r="W6" s="24">
        <v>1</v>
      </c>
      <c r="X6" s="24">
        <v>1</v>
      </c>
      <c r="Y6" s="24">
        <v>1</v>
      </c>
      <c r="Z6" s="24">
        <v>1</v>
      </c>
      <c r="AA6" s="24">
        <v>1</v>
      </c>
      <c r="AB6" s="24">
        <v>1</v>
      </c>
      <c r="AC6" s="24">
        <v>1</v>
      </c>
      <c r="AD6" s="24">
        <v>1</v>
      </c>
      <c r="AE6" s="24">
        <v>1</v>
      </c>
      <c r="AF6" s="24">
        <v>1</v>
      </c>
      <c r="AG6" s="24">
        <v>1</v>
      </c>
      <c r="AH6" s="24">
        <v>1</v>
      </c>
      <c r="AI6" s="24">
        <v>1</v>
      </c>
      <c r="AJ6" s="24">
        <v>1</v>
      </c>
      <c r="AK6" s="24">
        <v>1</v>
      </c>
      <c r="AL6" s="26">
        <v>1</v>
      </c>
      <c r="AM6" s="17" t="s">
        <v>275</v>
      </c>
    </row>
    <row r="7" spans="2:39" ht="14.25">
      <c r="B7" s="15" t="s">
        <v>276</v>
      </c>
      <c r="C7" s="24">
        <v>0.4</v>
      </c>
      <c r="D7" s="24">
        <v>0.95</v>
      </c>
      <c r="E7" s="24">
        <v>0.35</v>
      </c>
      <c r="F7" s="24">
        <v>0.95</v>
      </c>
      <c r="G7" s="24" t="s">
        <v>277</v>
      </c>
      <c r="H7" s="24">
        <v>0.54</v>
      </c>
      <c r="I7" s="24">
        <v>2.82</v>
      </c>
      <c r="J7" s="24" t="s">
        <v>277</v>
      </c>
      <c r="K7" s="24">
        <v>0.23</v>
      </c>
      <c r="L7" s="24">
        <v>0.46</v>
      </c>
      <c r="M7" s="24">
        <v>1.39</v>
      </c>
      <c r="N7" s="24">
        <v>0.57999999999999996</v>
      </c>
      <c r="O7" s="24">
        <v>0.24</v>
      </c>
      <c r="P7" s="24">
        <v>0.34</v>
      </c>
      <c r="Q7" s="24" t="s">
        <v>277</v>
      </c>
      <c r="R7" s="24">
        <v>0.13</v>
      </c>
      <c r="S7" s="24">
        <v>0.7</v>
      </c>
      <c r="T7" s="24">
        <v>1</v>
      </c>
      <c r="U7" s="24">
        <v>1.2</v>
      </c>
      <c r="V7" s="24">
        <v>0.51</v>
      </c>
      <c r="W7" s="24">
        <v>1.5</v>
      </c>
      <c r="X7" s="24">
        <v>1.49</v>
      </c>
      <c r="Y7" s="24">
        <v>4.59</v>
      </c>
      <c r="Z7" s="24">
        <v>0.8</v>
      </c>
      <c r="AA7" s="24">
        <v>0.76</v>
      </c>
      <c r="AB7" s="24">
        <v>0.34</v>
      </c>
      <c r="AC7" s="24">
        <v>0.66</v>
      </c>
      <c r="AD7" s="24">
        <v>0.95</v>
      </c>
      <c r="AE7" s="24">
        <v>10.29</v>
      </c>
      <c r="AF7" s="24">
        <v>0.28000000000000003</v>
      </c>
      <c r="AG7" s="24" t="s">
        <v>277</v>
      </c>
      <c r="AH7" s="24" t="s">
        <v>277</v>
      </c>
      <c r="AI7" s="24">
        <v>0.63</v>
      </c>
      <c r="AJ7" s="24">
        <v>0.45</v>
      </c>
      <c r="AK7" s="16" t="s">
        <v>277</v>
      </c>
      <c r="AL7" s="16" t="s">
        <v>277</v>
      </c>
      <c r="AM7" s="18" t="s">
        <v>278</v>
      </c>
    </row>
    <row r="8" spans="2:39" ht="14.25">
      <c r="B8" s="15" t="s">
        <v>279</v>
      </c>
      <c r="C8" s="16">
        <v>70433.320000000007</v>
      </c>
      <c r="D8" s="16">
        <v>3626732.8</v>
      </c>
      <c r="E8" s="16">
        <v>44986.25</v>
      </c>
      <c r="F8" s="16">
        <v>907.25</v>
      </c>
      <c r="G8" s="16" t="s">
        <v>277</v>
      </c>
      <c r="H8" s="16">
        <v>6040781.6500000004</v>
      </c>
      <c r="I8" s="16">
        <v>3508840.44</v>
      </c>
      <c r="J8" s="16" t="s">
        <v>277</v>
      </c>
      <c r="K8" s="16">
        <v>597708.69999999995</v>
      </c>
      <c r="L8" s="16">
        <v>3011621.55</v>
      </c>
      <c r="M8" s="16">
        <v>207964.37</v>
      </c>
      <c r="N8" s="16">
        <v>1824878.5</v>
      </c>
      <c r="O8" s="16">
        <v>1080028.08</v>
      </c>
      <c r="P8" s="16">
        <v>1128338.8500000001</v>
      </c>
      <c r="Q8" s="16" t="s">
        <v>277</v>
      </c>
      <c r="R8" s="16" t="s">
        <v>277</v>
      </c>
      <c r="S8" s="16">
        <v>194112.52</v>
      </c>
      <c r="T8" s="16">
        <v>412452.28</v>
      </c>
      <c r="U8" s="16" t="s">
        <v>277</v>
      </c>
      <c r="V8" s="16">
        <v>254698.45</v>
      </c>
      <c r="W8" s="16">
        <v>18765.05</v>
      </c>
      <c r="X8" s="16">
        <v>7245158.8099999996</v>
      </c>
      <c r="Y8" s="16">
        <v>4074045.72</v>
      </c>
      <c r="Z8" s="16">
        <v>6815196.9199999999</v>
      </c>
      <c r="AA8" s="16">
        <v>630978.02</v>
      </c>
      <c r="AB8" s="16">
        <v>5336858.24</v>
      </c>
      <c r="AC8" s="16">
        <v>28833591.050000001</v>
      </c>
      <c r="AD8" s="16">
        <v>127758.02</v>
      </c>
      <c r="AE8" s="16">
        <v>433279.2</v>
      </c>
      <c r="AF8" s="16">
        <v>5675554.5099999998</v>
      </c>
      <c r="AG8" s="16" t="s">
        <v>277</v>
      </c>
      <c r="AH8" s="16" t="s">
        <v>277</v>
      </c>
      <c r="AI8" s="16">
        <v>5138324.55</v>
      </c>
      <c r="AJ8" s="16">
        <v>2554250.8199999998</v>
      </c>
      <c r="AK8" s="16" t="s">
        <v>277</v>
      </c>
      <c r="AL8" s="16" t="s">
        <v>277</v>
      </c>
      <c r="AM8" s="18" t="s">
        <v>280</v>
      </c>
    </row>
    <row r="9" spans="2:39" ht="14.25">
      <c r="B9" s="15" t="s">
        <v>281</v>
      </c>
      <c r="C9" s="29">
        <v>167746</v>
      </c>
      <c r="D9" s="29">
        <v>3747547</v>
      </c>
      <c r="E9" s="29">
        <v>130697</v>
      </c>
      <c r="F9" s="29">
        <v>965</v>
      </c>
      <c r="G9" s="29" t="s">
        <v>277</v>
      </c>
      <c r="H9" s="29">
        <v>10625918</v>
      </c>
      <c r="I9" s="29">
        <v>1782185</v>
      </c>
      <c r="J9" s="29" t="s">
        <v>277</v>
      </c>
      <c r="K9" s="29">
        <v>2588492</v>
      </c>
      <c r="L9" s="29">
        <v>5594761</v>
      </c>
      <c r="M9" s="29">
        <v>210199</v>
      </c>
      <c r="N9" s="29">
        <v>3287663</v>
      </c>
      <c r="O9" s="29">
        <v>4562059</v>
      </c>
      <c r="P9" s="29">
        <v>3757293</v>
      </c>
      <c r="Q9" s="29" t="s">
        <v>277</v>
      </c>
      <c r="R9" s="29" t="s">
        <v>277</v>
      </c>
      <c r="S9" s="29">
        <v>278731</v>
      </c>
      <c r="T9" s="29">
        <v>408635</v>
      </c>
      <c r="U9" s="29" t="s">
        <v>277</v>
      </c>
      <c r="V9" s="29">
        <v>484388</v>
      </c>
      <c r="W9" s="29">
        <v>12465</v>
      </c>
      <c r="X9" s="29">
        <v>2740692</v>
      </c>
      <c r="Y9" s="29">
        <v>977604</v>
      </c>
      <c r="Z9" s="29">
        <v>10958418</v>
      </c>
      <c r="AA9" s="29">
        <v>758842</v>
      </c>
      <c r="AB9" s="29">
        <v>10854944</v>
      </c>
      <c r="AC9" s="29">
        <v>36166308</v>
      </c>
      <c r="AD9" s="29">
        <v>133043</v>
      </c>
      <c r="AE9" s="29">
        <v>38320</v>
      </c>
      <c r="AF9" s="29">
        <v>8060993</v>
      </c>
      <c r="AG9" s="29" t="s">
        <v>277</v>
      </c>
      <c r="AH9" s="29" t="s">
        <v>277</v>
      </c>
      <c r="AI9" s="29">
        <v>7094342</v>
      </c>
      <c r="AJ9" s="29">
        <v>4035487</v>
      </c>
      <c r="AK9" s="29" t="s">
        <v>277</v>
      </c>
      <c r="AL9" s="29" t="s">
        <v>277</v>
      </c>
      <c r="AM9" s="18" t="s">
        <v>282</v>
      </c>
    </row>
    <row r="10" spans="2:39" ht="14.25">
      <c r="B10" s="15" t="s">
        <v>283</v>
      </c>
      <c r="C10" s="29">
        <v>176</v>
      </c>
      <c r="D10" s="29">
        <v>906</v>
      </c>
      <c r="E10" s="29">
        <v>86</v>
      </c>
      <c r="F10" s="29">
        <v>2</v>
      </c>
      <c r="G10" s="29" t="s">
        <v>277</v>
      </c>
      <c r="H10" s="29">
        <v>2510</v>
      </c>
      <c r="I10" s="29">
        <v>1660</v>
      </c>
      <c r="J10" s="29" t="s">
        <v>277</v>
      </c>
      <c r="K10" s="29">
        <v>1100</v>
      </c>
      <c r="L10" s="29">
        <v>4618</v>
      </c>
      <c r="M10" s="29">
        <v>401</v>
      </c>
      <c r="N10" s="29">
        <v>2403</v>
      </c>
      <c r="O10" s="29">
        <v>1593</v>
      </c>
      <c r="P10" s="29">
        <v>1723</v>
      </c>
      <c r="Q10" s="29" t="s">
        <v>277</v>
      </c>
      <c r="R10" s="29" t="s">
        <v>277</v>
      </c>
      <c r="S10" s="29">
        <v>323</v>
      </c>
      <c r="T10" s="29">
        <v>25</v>
      </c>
      <c r="U10" s="29" t="s">
        <v>277</v>
      </c>
      <c r="V10" s="29">
        <v>791</v>
      </c>
      <c r="W10" s="29">
        <v>40</v>
      </c>
      <c r="X10" s="29">
        <v>24</v>
      </c>
      <c r="Y10" s="29">
        <v>227</v>
      </c>
      <c r="Z10" s="29">
        <v>7953</v>
      </c>
      <c r="AA10" s="29">
        <v>1341</v>
      </c>
      <c r="AB10" s="29">
        <v>7990</v>
      </c>
      <c r="AC10" s="29">
        <v>14224</v>
      </c>
      <c r="AD10" s="29">
        <v>146</v>
      </c>
      <c r="AE10" s="29">
        <v>7</v>
      </c>
      <c r="AF10" s="29">
        <v>2926</v>
      </c>
      <c r="AG10" s="29" t="s">
        <v>277</v>
      </c>
      <c r="AH10" s="29" t="s">
        <v>277</v>
      </c>
      <c r="AI10" s="29">
        <v>3402</v>
      </c>
      <c r="AJ10" s="29">
        <v>1707</v>
      </c>
      <c r="AK10" s="29" t="s">
        <v>277</v>
      </c>
      <c r="AL10" s="29" t="s">
        <v>277</v>
      </c>
      <c r="AM10" s="18" t="s">
        <v>284</v>
      </c>
    </row>
    <row r="11" spans="2:39" ht="14.25">
      <c r="B11" s="15" t="s">
        <v>285</v>
      </c>
      <c r="C11" s="29">
        <v>20000000</v>
      </c>
      <c r="D11" s="29">
        <v>15000000</v>
      </c>
      <c r="E11" s="29">
        <v>10000000</v>
      </c>
      <c r="F11" s="29">
        <v>10000000</v>
      </c>
      <c r="G11" s="29">
        <v>500000</v>
      </c>
      <c r="H11" s="29">
        <v>47000000</v>
      </c>
      <c r="I11" s="29">
        <v>2000000</v>
      </c>
      <c r="J11" s="29">
        <v>5250000</v>
      </c>
      <c r="K11" s="29">
        <v>16000000</v>
      </c>
      <c r="L11" s="29">
        <v>10250000</v>
      </c>
      <c r="M11" s="29">
        <v>500000</v>
      </c>
      <c r="N11" s="29">
        <v>35000000</v>
      </c>
      <c r="O11" s="29">
        <v>75000000</v>
      </c>
      <c r="P11" s="29">
        <v>24931051</v>
      </c>
      <c r="Q11" s="29">
        <v>3105500</v>
      </c>
      <c r="R11" s="29">
        <v>16077716</v>
      </c>
      <c r="S11" s="29">
        <v>27255072</v>
      </c>
      <c r="T11" s="29">
        <v>29080310</v>
      </c>
      <c r="U11" s="29">
        <v>12500000</v>
      </c>
      <c r="V11" s="29">
        <v>14512500</v>
      </c>
      <c r="W11" s="29">
        <v>2500000</v>
      </c>
      <c r="X11" s="29">
        <v>6000000</v>
      </c>
      <c r="Y11" s="29">
        <v>3000000</v>
      </c>
      <c r="Z11" s="29">
        <v>4000000</v>
      </c>
      <c r="AA11" s="29">
        <v>3600000</v>
      </c>
      <c r="AB11" s="29">
        <v>3240000</v>
      </c>
      <c r="AC11" s="29">
        <v>40000000</v>
      </c>
      <c r="AD11" s="29">
        <v>10000000</v>
      </c>
      <c r="AE11" s="29">
        <v>500000</v>
      </c>
      <c r="AF11" s="29">
        <v>10000000</v>
      </c>
      <c r="AG11" s="29">
        <v>2810000</v>
      </c>
      <c r="AH11" s="29">
        <v>3000000</v>
      </c>
      <c r="AI11" s="29">
        <v>4000000</v>
      </c>
      <c r="AJ11" s="29">
        <v>6000000</v>
      </c>
      <c r="AK11" s="29">
        <v>9000000</v>
      </c>
      <c r="AL11" s="29">
        <v>17038971</v>
      </c>
      <c r="AM11" s="18" t="s">
        <v>286</v>
      </c>
    </row>
    <row r="12" spans="2:39" ht="14.25">
      <c r="B12" s="15" t="s">
        <v>287</v>
      </c>
      <c r="C12" s="16">
        <v>8000000</v>
      </c>
      <c r="D12" s="16">
        <v>14250000</v>
      </c>
      <c r="E12" s="16">
        <v>3500000</v>
      </c>
      <c r="F12" s="16">
        <v>9500000</v>
      </c>
      <c r="G12" s="16" t="s">
        <v>277</v>
      </c>
      <c r="H12" s="16">
        <v>25380000</v>
      </c>
      <c r="I12" s="16">
        <v>5640000</v>
      </c>
      <c r="J12" s="16" t="s">
        <v>277</v>
      </c>
      <c r="K12" s="16">
        <v>3680000</v>
      </c>
      <c r="L12" s="16">
        <v>4715000</v>
      </c>
      <c r="M12" s="16">
        <v>695000</v>
      </c>
      <c r="N12" s="16">
        <v>20300000</v>
      </c>
      <c r="O12" s="16">
        <v>18000000</v>
      </c>
      <c r="P12" s="16">
        <v>8476557.3399999999</v>
      </c>
      <c r="Q12" s="16" t="s">
        <v>277</v>
      </c>
      <c r="R12" s="16">
        <v>2090103.08</v>
      </c>
      <c r="S12" s="16">
        <v>19078550.399999999</v>
      </c>
      <c r="T12" s="16">
        <v>29080310</v>
      </c>
      <c r="U12" s="16">
        <v>15000000</v>
      </c>
      <c r="V12" s="16">
        <v>7401375</v>
      </c>
      <c r="W12" s="16">
        <v>3750000</v>
      </c>
      <c r="X12" s="16">
        <v>8940000</v>
      </c>
      <c r="Y12" s="16">
        <v>13770000</v>
      </c>
      <c r="Z12" s="16">
        <v>3200000</v>
      </c>
      <c r="AA12" s="16">
        <v>2736000</v>
      </c>
      <c r="AB12" s="16">
        <v>1101600</v>
      </c>
      <c r="AC12" s="16">
        <v>26400000</v>
      </c>
      <c r="AD12" s="16">
        <v>9500000</v>
      </c>
      <c r="AE12" s="16">
        <v>5145000</v>
      </c>
      <c r="AF12" s="16">
        <v>2800000.0000000005</v>
      </c>
      <c r="AG12" s="16" t="s">
        <v>277</v>
      </c>
      <c r="AH12" s="16" t="s">
        <v>277</v>
      </c>
      <c r="AI12" s="16">
        <v>2520000</v>
      </c>
      <c r="AJ12" s="16">
        <v>2700000</v>
      </c>
      <c r="AK12" s="16" t="s">
        <v>277</v>
      </c>
      <c r="AL12" s="16" t="s">
        <v>277</v>
      </c>
      <c r="AM12" s="18" t="s">
        <v>288</v>
      </c>
    </row>
    <row r="13" spans="2:39" ht="14.25">
      <c r="B13" s="15" t="s">
        <v>289</v>
      </c>
      <c r="C13" s="19">
        <v>44926</v>
      </c>
      <c r="D13" s="19">
        <v>44926</v>
      </c>
      <c r="E13" s="19">
        <v>44926</v>
      </c>
      <c r="F13" s="19">
        <v>44926</v>
      </c>
      <c r="G13" s="19">
        <v>44926</v>
      </c>
      <c r="H13" s="19">
        <v>44926</v>
      </c>
      <c r="I13" s="19">
        <v>44926</v>
      </c>
      <c r="J13" s="19">
        <v>44926</v>
      </c>
      <c r="K13" s="19">
        <v>44926</v>
      </c>
      <c r="L13" s="19">
        <v>44926</v>
      </c>
      <c r="M13" s="19">
        <v>44926</v>
      </c>
      <c r="N13" s="19">
        <v>44926</v>
      </c>
      <c r="O13" s="19">
        <v>44926</v>
      </c>
      <c r="P13" s="19">
        <v>44926</v>
      </c>
      <c r="Q13" s="19">
        <v>44926</v>
      </c>
      <c r="R13" s="19">
        <v>44926</v>
      </c>
      <c r="S13" s="19">
        <v>44926</v>
      </c>
      <c r="T13" s="19">
        <v>44926</v>
      </c>
      <c r="U13" s="19">
        <v>44926</v>
      </c>
      <c r="V13" s="19">
        <v>44926</v>
      </c>
      <c r="W13" s="19">
        <v>44926</v>
      </c>
      <c r="X13" s="19">
        <v>44926</v>
      </c>
      <c r="Y13" s="19">
        <v>44926</v>
      </c>
      <c r="Z13" s="19">
        <v>44926</v>
      </c>
      <c r="AA13" s="19">
        <v>44926</v>
      </c>
      <c r="AB13" s="19">
        <v>44926</v>
      </c>
      <c r="AC13" s="19">
        <v>44926</v>
      </c>
      <c r="AD13" s="19">
        <v>44926</v>
      </c>
      <c r="AE13" s="19">
        <v>44926</v>
      </c>
      <c r="AF13" s="19">
        <v>44926</v>
      </c>
      <c r="AG13" s="19">
        <v>44926</v>
      </c>
      <c r="AH13" s="19">
        <v>44926</v>
      </c>
      <c r="AI13" s="19">
        <v>44926</v>
      </c>
      <c r="AJ13" s="19">
        <v>44926</v>
      </c>
      <c r="AK13" s="19">
        <v>44926</v>
      </c>
      <c r="AL13" s="19">
        <v>44926</v>
      </c>
      <c r="AM13" s="18" t="s">
        <v>290</v>
      </c>
    </row>
    <row r="16" spans="2:39" ht="15">
      <c r="B16" s="20" t="s">
        <v>291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2" t="s">
        <v>292</v>
      </c>
    </row>
    <row r="17" spans="2:39" ht="14.25">
      <c r="B17" s="23" t="s">
        <v>293</v>
      </c>
      <c r="C17" s="26">
        <f>C9*100/C11</f>
        <v>0.83872999999999998</v>
      </c>
      <c r="D17" s="26">
        <f>D9*100/D11</f>
        <v>24.983646666666665</v>
      </c>
      <c r="E17" s="26">
        <f t="shared" ref="E17:AJ17" si="0">E9*100/E11</f>
        <v>1.30697</v>
      </c>
      <c r="F17" s="26">
        <f t="shared" si="0"/>
        <v>9.6500000000000006E-3</v>
      </c>
      <c r="G17" s="26" t="s">
        <v>277</v>
      </c>
      <c r="H17" s="26">
        <f t="shared" si="0"/>
        <v>22.608336170212766</v>
      </c>
      <c r="I17" s="26">
        <f t="shared" si="0"/>
        <v>89.109250000000003</v>
      </c>
      <c r="J17" s="26" t="s">
        <v>277</v>
      </c>
      <c r="K17" s="26">
        <f t="shared" si="0"/>
        <v>16.178075</v>
      </c>
      <c r="L17" s="26">
        <f t="shared" si="0"/>
        <v>54.583034146341461</v>
      </c>
      <c r="M17" s="26">
        <f t="shared" si="0"/>
        <v>42.0398</v>
      </c>
      <c r="N17" s="26">
        <f t="shared" si="0"/>
        <v>9.3933228571428575</v>
      </c>
      <c r="O17" s="26">
        <f t="shared" si="0"/>
        <v>6.0827453333333334</v>
      </c>
      <c r="P17" s="26">
        <f t="shared" si="0"/>
        <v>15.070736488405563</v>
      </c>
      <c r="Q17" s="26" t="s">
        <v>277</v>
      </c>
      <c r="R17" s="26" t="s">
        <v>277</v>
      </c>
      <c r="S17" s="26">
        <f t="shared" si="0"/>
        <v>1.0226757060117104</v>
      </c>
      <c r="T17" s="26">
        <f t="shared" si="0"/>
        <v>1.4051947864379712</v>
      </c>
      <c r="U17" s="26" t="s">
        <v>277</v>
      </c>
      <c r="V17" s="26">
        <f t="shared" si="0"/>
        <v>3.3377295434969851</v>
      </c>
      <c r="W17" s="26">
        <f t="shared" si="0"/>
        <v>0.49859999999999999</v>
      </c>
      <c r="X17" s="26">
        <f t="shared" si="0"/>
        <v>45.678199999999997</v>
      </c>
      <c r="Y17" s="26">
        <f t="shared" si="0"/>
        <v>32.586799999999997</v>
      </c>
      <c r="Z17" s="26">
        <f t="shared" si="0"/>
        <v>273.96044999999998</v>
      </c>
      <c r="AA17" s="26">
        <f t="shared" si="0"/>
        <v>21.078944444444446</v>
      </c>
      <c r="AB17" s="26">
        <f t="shared" si="0"/>
        <v>335.02913580246911</v>
      </c>
      <c r="AC17" s="26">
        <f t="shared" si="0"/>
        <v>90.415769999999995</v>
      </c>
      <c r="AD17" s="26">
        <f t="shared" si="0"/>
        <v>1.33043</v>
      </c>
      <c r="AE17" s="26">
        <f t="shared" si="0"/>
        <v>7.6639999999999997</v>
      </c>
      <c r="AF17" s="26">
        <f t="shared" si="0"/>
        <v>80.609930000000006</v>
      </c>
      <c r="AG17" s="26" t="s">
        <v>277</v>
      </c>
      <c r="AH17" s="26" t="s">
        <v>277</v>
      </c>
      <c r="AI17" s="26">
        <f t="shared" si="0"/>
        <v>177.35855000000001</v>
      </c>
      <c r="AJ17" s="26">
        <f t="shared" si="0"/>
        <v>67.258116666666666</v>
      </c>
      <c r="AK17" s="26" t="s">
        <v>277</v>
      </c>
      <c r="AL17" s="26" t="s">
        <v>277</v>
      </c>
      <c r="AM17" s="17" t="s">
        <v>294</v>
      </c>
    </row>
    <row r="18" spans="2:39" ht="14.25">
      <c r="B18" s="15" t="s">
        <v>295</v>
      </c>
      <c r="C18" s="33">
        <f>'Annual Financial Data'!B112/'Financial Ratios'!C11</f>
        <v>4.283E-4</v>
      </c>
      <c r="D18" s="24">
        <f>'Annual Financial Data'!C112/'Financial Ratios'!D11</f>
        <v>2.9627199999999999E-2</v>
      </c>
      <c r="E18" s="24">
        <f>'Annual Financial Data'!D112/'Financial Ratios'!E11</f>
        <v>-0.1065165</v>
      </c>
      <c r="F18" s="24">
        <f>'Annual Financial Data'!E112/'Financial Ratios'!F11</f>
        <v>2.2648999999999999E-2</v>
      </c>
      <c r="G18" s="24">
        <f>'Annual Financial Data'!F112/'Financial Ratios'!G11</f>
        <v>-1.2348E-2</v>
      </c>
      <c r="H18" s="24">
        <f>'Annual Financial Data'!G112/'Financial Ratios'!H11</f>
        <v>-9.707829787234043E-3</v>
      </c>
      <c r="I18" s="24">
        <f>'Annual Financial Data'!H112/'Financial Ratios'!I11</f>
        <v>2.46E-2</v>
      </c>
      <c r="J18" s="24">
        <f>'Annual Financial Data'!I112/'Financial Ratios'!J11</f>
        <v>-1.5257142857142856E-3</v>
      </c>
      <c r="K18" s="24">
        <f>'Annual Financial Data'!J112/'Financial Ratios'!K11</f>
        <v>-4.7346874999999997E-2</v>
      </c>
      <c r="L18" s="24">
        <f>'Annual Financial Data'!K112/'Financial Ratios'!L11</f>
        <v>1.1336390243902438E-2</v>
      </c>
      <c r="M18" s="24">
        <f>'Annual Financial Data'!L112/'Financial Ratios'!M11</f>
        <v>-7.3873999999999995E-2</v>
      </c>
      <c r="N18" s="24">
        <f>'Annual Financial Data'!M112/'Financial Ratios'!N11</f>
        <v>4.2688371428571431E-2</v>
      </c>
      <c r="O18" s="24">
        <f>'Annual Financial Data'!N112/'Financial Ratios'!O11</f>
        <v>-3.0430266666666667E-2</v>
      </c>
      <c r="P18" s="24">
        <f>'Annual Financial Data'!O112/'Financial Ratios'!P11</f>
        <v>2.2784719344563532E-2</v>
      </c>
      <c r="Q18" s="24">
        <f>'Annual Financial Data'!P112/'Financial Ratios'!Q11</f>
        <v>4.1554983094509744E-2</v>
      </c>
      <c r="R18" s="24">
        <f>'Annual Financial Data'!Q112/'Financial Ratios'!R11</f>
        <v>-0.18659366790656085</v>
      </c>
      <c r="S18" s="24">
        <f>'Annual Financial Data'!R112/'Financial Ratios'!S11</f>
        <v>-2.4550146115922936E-2</v>
      </c>
      <c r="T18" s="24">
        <f>'Annual Financial Data'!S112/'Financial Ratios'!T11</f>
        <v>3.9563780441130098E-2</v>
      </c>
      <c r="U18" s="24">
        <f>'Annual Financial Data'!T112/'Financial Ratios'!U11</f>
        <v>0.35537871999999998</v>
      </c>
      <c r="V18" s="24">
        <f>'Annual Financial Data'!U112/'Financial Ratios'!V11</f>
        <v>-1.8382773471145565E-2</v>
      </c>
      <c r="W18" s="24">
        <f>'Annual Financial Data'!V112/'Financial Ratios'!W11</f>
        <v>0.17915600000000001</v>
      </c>
      <c r="X18" s="24">
        <f>'Annual Financial Data'!W112/'Financial Ratios'!X11</f>
        <v>-0.19381283333333332</v>
      </c>
      <c r="Y18" s="24">
        <f>'Annual Financial Data'!X112/'Financial Ratios'!Y11</f>
        <v>-3.7003333333333333E-3</v>
      </c>
      <c r="Z18" s="24">
        <f>'Annual Financial Data'!Y112/'Financial Ratios'!Z11</f>
        <v>-5.8349999999999999E-3</v>
      </c>
      <c r="AA18" s="24">
        <f>'Annual Financial Data'!Z112/'Financial Ratios'!AA11</f>
        <v>0.15246027777777776</v>
      </c>
      <c r="AB18" s="24">
        <f>'Annual Financial Data'!AA112/'Financial Ratios'!AB11</f>
        <v>-1.4122222222222222E-2</v>
      </c>
      <c r="AC18" s="24">
        <f>'Annual Financial Data'!AB112/'Financial Ratios'!AC11</f>
        <v>1.4697725E-2</v>
      </c>
      <c r="AD18" s="24">
        <f>'Annual Financial Data'!AC112/'Financial Ratios'!AD11</f>
        <v>2.3120700000000001E-2</v>
      </c>
      <c r="AE18" s="24">
        <f>'Annual Financial Data'!AD112/'Financial Ratios'!AE11</f>
        <v>9.0525999999999995E-2</v>
      </c>
      <c r="AF18" s="24">
        <f>'Annual Financial Data'!AE112/'Financial Ratios'!AF11</f>
        <v>-0.25735520000000001</v>
      </c>
      <c r="AG18" s="24">
        <f>'Annual Financial Data'!AF112/'Financial Ratios'!AG11</f>
        <v>0.14744021352313166</v>
      </c>
      <c r="AH18" s="24">
        <f>'Annual Financial Data'!AG112/'Financial Ratios'!AH11</f>
        <v>3.9106666666666665E-2</v>
      </c>
      <c r="AI18" s="24">
        <f>'Annual Financial Data'!AH112/'Financial Ratios'!AI11</f>
        <v>5.1155000000000003E-3</v>
      </c>
      <c r="AJ18" s="24">
        <f>'Annual Financial Data'!AI112/'Financial Ratios'!AJ11</f>
        <v>-8.6103333333333337E-2</v>
      </c>
      <c r="AK18" s="24">
        <f>'Annual Financial Data'!AJ112/'Financial Ratios'!AK11</f>
        <v>2.0409333333333335E-2</v>
      </c>
      <c r="AL18" s="24">
        <f>'Annual Financial Data'!AK112/'Financial Ratios'!AL11</f>
        <v>0.38087980782407577</v>
      </c>
      <c r="AM18" s="18" t="s">
        <v>296</v>
      </c>
    </row>
    <row r="19" spans="2:39" ht="14.25">
      <c r="B19" s="15" t="s">
        <v>297</v>
      </c>
      <c r="C19" s="24">
        <f>'Annual Financial Data'!B55/'Financial Ratios'!C11</f>
        <v>0.80148909999999995</v>
      </c>
      <c r="D19" s="24">
        <f>'Annual Financial Data'!C55/'Financial Ratios'!D11</f>
        <v>0.87360000000000004</v>
      </c>
      <c r="E19" s="24">
        <f>'Annual Financial Data'!D55/'Financial Ratios'!E11</f>
        <v>0.75766330000000004</v>
      </c>
      <c r="F19" s="24">
        <f>'Annual Financial Data'!E55/'Financial Ratios'!F11</f>
        <v>1.0541404000000001</v>
      </c>
      <c r="G19" s="24">
        <f>'Annual Financial Data'!F55/'Financial Ratios'!G11</f>
        <v>0.43147000000000002</v>
      </c>
      <c r="H19" s="24">
        <f>'Annual Financial Data'!G55/'Financial Ratios'!H11</f>
        <v>1.0942867872340425</v>
      </c>
      <c r="I19" s="24">
        <f>'Annual Financial Data'!H55/'Financial Ratios'!I11</f>
        <v>1.0935595</v>
      </c>
      <c r="J19" s="24">
        <f>'Annual Financial Data'!I55/'Financial Ratios'!J11</f>
        <v>1.0316579047619048</v>
      </c>
      <c r="K19" s="24">
        <f>'Annual Financial Data'!J55/'Financial Ratios'!K11</f>
        <v>0.59092787499999999</v>
      </c>
      <c r="L19" s="24">
        <f>'Annual Financial Data'!K55/'Financial Ratios'!L11</f>
        <v>1.1136964878048781</v>
      </c>
      <c r="M19" s="24">
        <f>'Annual Financial Data'!L55/'Financial Ratios'!M11</f>
        <v>0.98921199999999998</v>
      </c>
      <c r="N19" s="24">
        <f>'Annual Financial Data'!M55/'Financial Ratios'!N11</f>
        <v>1.3375814285714285</v>
      </c>
      <c r="O19" s="24">
        <f>'Annual Financial Data'!N55/'Financial Ratios'!O11</f>
        <v>0.67500830666666667</v>
      </c>
      <c r="P19" s="24">
        <f>'Annual Financial Data'!O55/'Financial Ratios'!P11</f>
        <v>0.80386121708226421</v>
      </c>
      <c r="Q19" s="24">
        <f>'Annual Financial Data'!P55/'Financial Ratios'!Q11</f>
        <v>0.73267074545161814</v>
      </c>
      <c r="R19" s="24">
        <f>'Annual Financial Data'!Q55/'Financial Ratios'!R11</f>
        <v>0.35860696880079235</v>
      </c>
      <c r="S19" s="24">
        <f>'Annual Financial Data'!R55/'Financial Ratios'!S11</f>
        <v>1.0645155514540561</v>
      </c>
      <c r="T19" s="24">
        <f>'Annual Financial Data'!S55/'Financial Ratios'!T11</f>
        <v>1.3586721049397341</v>
      </c>
      <c r="U19" s="24">
        <f>'Annual Financial Data'!T55/'Financial Ratios'!U11</f>
        <v>2.0636788799999999</v>
      </c>
      <c r="V19" s="24">
        <f>'Annual Financial Data'!U55/'Financial Ratios'!V11</f>
        <v>1.1254707321274764</v>
      </c>
      <c r="W19" s="24">
        <f>'Annual Financial Data'!V55/'Financial Ratios'!W11</f>
        <v>2.8195763999999999</v>
      </c>
      <c r="X19" s="24">
        <f>'Annual Financial Data'!W55/'Financial Ratios'!X11</f>
        <v>0.71441200000000005</v>
      </c>
      <c r="Y19" s="24">
        <f>'Annual Financial Data'!X55/'Financial Ratios'!Y11</f>
        <v>0.50221933333333335</v>
      </c>
      <c r="Z19" s="24">
        <f>'Annual Financial Data'!Y55/'Financial Ratios'!Z11</f>
        <v>0.75912025000000005</v>
      </c>
      <c r="AA19" s="24">
        <f>'Annual Financial Data'!Z55/'Financial Ratios'!AA11</f>
        <v>1.9805811111111111</v>
      </c>
      <c r="AB19" s="24">
        <f>'Annual Financial Data'!AA55/'Financial Ratios'!AB11</f>
        <v>0.92047870370370366</v>
      </c>
      <c r="AC19" s="24">
        <f>'Annual Financial Data'!AB55/'Financial Ratios'!AC11</f>
        <v>-8.8518999999999994E-3</v>
      </c>
      <c r="AD19" s="24">
        <f>'Annual Financial Data'!AC55/'Financial Ratios'!AD11</f>
        <v>0.78429530000000003</v>
      </c>
      <c r="AE19" s="24">
        <f>'Annual Financial Data'!AD55/'Financial Ratios'!AE11</f>
        <v>0.61137799999999998</v>
      </c>
      <c r="AF19" s="24">
        <f>'Annual Financial Data'!AE55/'Financial Ratios'!AF11</f>
        <v>0.76185290000000006</v>
      </c>
      <c r="AG19" s="24">
        <f>'Annual Financial Data'!AF55/'Financial Ratios'!AG11</f>
        <v>0.81148291814946616</v>
      </c>
      <c r="AH19" s="24">
        <f>'Annual Financial Data'!AG55/'Financial Ratios'!AH11</f>
        <v>0.32384133333333331</v>
      </c>
      <c r="AI19" s="24">
        <f>'Annual Financial Data'!AH55/'Financial Ratios'!AI11</f>
        <v>0.90171699999999999</v>
      </c>
      <c r="AJ19" s="24">
        <f>'Annual Financial Data'!AI55/'Financial Ratios'!AJ11</f>
        <v>0.92934399999999995</v>
      </c>
      <c r="AK19" s="24">
        <f>'Annual Financial Data'!AJ55/'Financial Ratios'!AK11</f>
        <v>0.59143977777777779</v>
      </c>
      <c r="AL19" s="24">
        <f>'Annual Financial Data'!AK55/'Financial Ratios'!AL11</f>
        <v>2.2833644120880305</v>
      </c>
      <c r="AM19" s="18" t="s">
        <v>298</v>
      </c>
    </row>
    <row r="20" spans="2:39" ht="14.25">
      <c r="B20" s="15" t="s">
        <v>299</v>
      </c>
      <c r="C20" s="24">
        <f>C12/'Annual Financial Data'!B112</f>
        <v>933.92481905206625</v>
      </c>
      <c r="D20" s="24">
        <f>D12/'Annual Financial Data'!C112</f>
        <v>32.065129340605928</v>
      </c>
      <c r="E20" s="24">
        <f>E12/'Annual Financial Data'!D112</f>
        <v>-3.2858758971614725</v>
      </c>
      <c r="F20" s="24">
        <f>F12/'Annual Financial Data'!E112</f>
        <v>41.94445670890547</v>
      </c>
      <c r="G20" s="24" t="s">
        <v>277</v>
      </c>
      <c r="H20" s="24">
        <f>H12/'Annual Financial Data'!G112</f>
        <v>-55.625202731727846</v>
      </c>
      <c r="I20" s="24">
        <f>I12/'Annual Financial Data'!H112</f>
        <v>114.63414634146342</v>
      </c>
      <c r="J20" s="24" t="s">
        <v>277</v>
      </c>
      <c r="K20" s="24">
        <f>K12/'Annual Financial Data'!J112</f>
        <v>-4.8577651640155768</v>
      </c>
      <c r="L20" s="24">
        <f>L12/'Annual Financial Data'!K112</f>
        <v>40.577290486927488</v>
      </c>
      <c r="M20" s="24">
        <f>M12/'Annual Financial Data'!L112</f>
        <v>-18.815821533963234</v>
      </c>
      <c r="N20" s="24">
        <f>N12/'Annual Financial Data'!M112</f>
        <v>13.58683830256885</v>
      </c>
      <c r="O20" s="24">
        <f>O12/'Annual Financial Data'!N112</f>
        <v>-7.8868845491550079</v>
      </c>
      <c r="P20" s="24">
        <f>P12/'Annual Financial Data'!O112</f>
        <v>14.922281677396413</v>
      </c>
      <c r="Q20" s="24" t="s">
        <v>277</v>
      </c>
      <c r="R20" s="24">
        <f>R12/'Annual Financial Data'!Q112</f>
        <v>-0.69670102666666667</v>
      </c>
      <c r="S20" s="24">
        <f>S12/'Annual Financial Data'!R112</f>
        <v>-28.513068586014978</v>
      </c>
      <c r="T20" s="24">
        <f>T12/'Annual Financial Data'!S112</f>
        <v>25.275643248702551</v>
      </c>
      <c r="U20" s="24">
        <f>U12/'Annual Financial Data'!T112</f>
        <v>3.3766793914953603</v>
      </c>
      <c r="V20" s="24">
        <f>V12/'Annual Financial Data'!U112</f>
        <v>-27.743365319739112</v>
      </c>
      <c r="W20" s="24">
        <f>W12/'Annual Financial Data'!V112</f>
        <v>8.3725914845162883</v>
      </c>
      <c r="X20" s="24">
        <f>X12/'Annual Financial Data'!W112</f>
        <v>-7.6878294093012416</v>
      </c>
      <c r="Y20" s="24">
        <f>Y12/'Annual Financial Data'!X112</f>
        <v>-1240.4287901990813</v>
      </c>
      <c r="Z20" s="24">
        <f>Z12/'Annual Financial Data'!Y112</f>
        <v>-137.10368466152528</v>
      </c>
      <c r="AA20" s="24">
        <f>AA12/'Annual Financial Data'!Z112</f>
        <v>4.9849049934682439</v>
      </c>
      <c r="AB20" s="24">
        <f>AB12/'Annual Financial Data'!AA112</f>
        <v>-24.075531077891423</v>
      </c>
      <c r="AC20" s="24">
        <f>AC12/'Annual Financial Data'!AB112</f>
        <v>44.904908752885227</v>
      </c>
      <c r="AD20" s="24">
        <f>AD12/'Annual Financial Data'!AC112</f>
        <v>41.088721362242495</v>
      </c>
      <c r="AE20" s="24">
        <f>AE12/'Annual Financial Data'!AD112</f>
        <v>113.66900117093432</v>
      </c>
      <c r="AF20" s="24">
        <f>AF12/'Annual Financial Data'!AE112</f>
        <v>-1.0879904505523885</v>
      </c>
      <c r="AG20" s="24" t="s">
        <v>277</v>
      </c>
      <c r="AH20" s="24" t="s">
        <v>277</v>
      </c>
      <c r="AI20" s="24">
        <f>AI12/'Annual Financial Data'!AH112</f>
        <v>123.15511680187664</v>
      </c>
      <c r="AJ20" s="24">
        <f>AJ12/'Annual Financial Data'!AI112</f>
        <v>-5.2262785025744263</v>
      </c>
      <c r="AK20" s="24" t="s">
        <v>277</v>
      </c>
      <c r="AL20" s="24" t="s">
        <v>277</v>
      </c>
      <c r="AM20" s="18" t="s">
        <v>300</v>
      </c>
    </row>
    <row r="21" spans="2:39" ht="14.25">
      <c r="B21" s="15" t="s">
        <v>301</v>
      </c>
      <c r="C21" s="24">
        <f>C12/'Annual Financial Data'!B55</f>
        <v>0.4990710416398676</v>
      </c>
      <c r="D21" s="24">
        <f>D12/'Annual Financial Data'!C55</f>
        <v>1.0874542124542124</v>
      </c>
      <c r="E21" s="24">
        <f>E12/'Annual Financial Data'!D55</f>
        <v>0.46194661929646058</v>
      </c>
      <c r="F21" s="24">
        <f>F12/'Annual Financial Data'!E55</f>
        <v>0.90120822615279705</v>
      </c>
      <c r="G21" s="24" t="s">
        <v>277</v>
      </c>
      <c r="H21" s="24">
        <f>H12/'Annual Financial Data'!G55</f>
        <v>0.49347210100646727</v>
      </c>
      <c r="I21" s="24">
        <f>I12/'Annual Financial Data'!H55</f>
        <v>2.5787348562195289</v>
      </c>
      <c r="J21" s="24" t="s">
        <v>277</v>
      </c>
      <c r="K21" s="24">
        <f>K12/'Annual Financial Data'!J55</f>
        <v>0.38921839657673957</v>
      </c>
      <c r="L21" s="24">
        <f>L12/'Annual Financial Data'!K55</f>
        <v>0.41303892491092509</v>
      </c>
      <c r="M21" s="24">
        <f>M12/'Annual Financial Data'!L55</f>
        <v>1.4051588537138653</v>
      </c>
      <c r="N21" s="24">
        <f>N12/'Annual Financial Data'!M55</f>
        <v>0.43361846061174381</v>
      </c>
      <c r="O21" s="24">
        <f>O12/'Annual Financial Data'!N55</f>
        <v>0.35555118008128017</v>
      </c>
      <c r="P21" s="24">
        <f>P12/'Annual Financial Data'!O55</f>
        <v>0.42295858137562775</v>
      </c>
      <c r="Q21" s="24" t="s">
        <v>277</v>
      </c>
      <c r="R21" s="24">
        <f>R12/'Annual Financial Data'!Q55</f>
        <v>0.36251386980774358</v>
      </c>
      <c r="S21" s="24">
        <f>S12/'Annual Financial Data'!R55</f>
        <v>0.65757611435910679</v>
      </c>
      <c r="T21" s="24">
        <f>T12/'Annual Financial Data'!S55</f>
        <v>0.73601275566363122</v>
      </c>
      <c r="U21" s="24">
        <f>U12/'Annual Financial Data'!T55</f>
        <v>0.58148581721202675</v>
      </c>
      <c r="V21" s="24">
        <f>V12/'Annual Financial Data'!U55</f>
        <v>0.45314372505800082</v>
      </c>
      <c r="W21" s="24">
        <f>W12/'Annual Financial Data'!V55</f>
        <v>0.53199480602830973</v>
      </c>
      <c r="X21" s="24">
        <f>X12/'Annual Financial Data'!W55</f>
        <v>2.0856312603931624</v>
      </c>
      <c r="Y21" s="24">
        <f>Y12/'Annual Financial Data'!X55</f>
        <v>9.1394331029337774</v>
      </c>
      <c r="Z21" s="24">
        <f>Z12/'Annual Financial Data'!Y55</f>
        <v>1.0538514813693878</v>
      </c>
      <c r="AA21" s="24">
        <f>AA12/'Annual Financial Data'!Z55</f>
        <v>0.38372576398733704</v>
      </c>
      <c r="AB21" s="24">
        <f>AB12/'Annual Financial Data'!AA55</f>
        <v>0.36937302148539858</v>
      </c>
      <c r="AC21" s="24">
        <f>AC12/'Annual Financial Data'!AB55</f>
        <v>-74.560263898146161</v>
      </c>
      <c r="AD21" s="24">
        <f>AD12/'Annual Financial Data'!AC55</f>
        <v>1.2112784559591265</v>
      </c>
      <c r="AE21" s="24">
        <f>AE12/'Annual Financial Data'!AD55</f>
        <v>16.8308313351151</v>
      </c>
      <c r="AF21" s="24">
        <f>AF12/'Annual Financial Data'!AE55</f>
        <v>0.36752501696849882</v>
      </c>
      <c r="AG21" s="24" t="s">
        <v>277</v>
      </c>
      <c r="AH21" s="24" t="s">
        <v>277</v>
      </c>
      <c r="AI21" s="24">
        <f>AI12/'Annual Financial Data'!AH55</f>
        <v>0.6986670984355402</v>
      </c>
      <c r="AJ21" s="24">
        <f>AJ12/'Annual Financial Data'!AI55</f>
        <v>0.48421251979891194</v>
      </c>
      <c r="AK21" s="24" t="s">
        <v>277</v>
      </c>
      <c r="AL21" s="24" t="s">
        <v>277</v>
      </c>
      <c r="AM21" s="18" t="s">
        <v>302</v>
      </c>
    </row>
    <row r="22" spans="2:39"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2:39" ht="15.75" customHeight="1">
      <c r="B23" s="15" t="s">
        <v>303</v>
      </c>
      <c r="C23" s="24">
        <f>('Annual Financial Data'!B107+'Annual Financial Data'!B96)/'Annual Financial Data'!B93*100</f>
        <v>5.1283279351984339</v>
      </c>
      <c r="D23" s="24">
        <f>('Annual Financial Data'!C107+'Annual Financial Data'!C96)/'Annual Financial Data'!C93*100</f>
        <v>53.685734498533357</v>
      </c>
      <c r="E23" s="24">
        <f>('Annual Financial Data'!D107+'Annual Financial Data'!D96)/'Annual Financial Data'!D93*100</f>
        <v>390.12926816316315</v>
      </c>
      <c r="F23" s="24">
        <f>('Annual Financial Data'!E107+'Annual Financial Data'!E96)/'Annual Financial Data'!E93*100</f>
        <v>43.738852194334363</v>
      </c>
      <c r="G23" s="24" t="s">
        <v>277</v>
      </c>
      <c r="H23" s="24">
        <f>('Annual Financial Data'!G107+'Annual Financial Data'!G96)/'Annual Financial Data'!G93*100</f>
        <v>-16.508809727592009</v>
      </c>
      <c r="I23" s="24">
        <f>('Annual Financial Data'!H107+'Annual Financial Data'!H96)/'Annual Financial Data'!H93*100</f>
        <v>66.677613933681457</v>
      </c>
      <c r="J23" s="24" t="s">
        <v>277</v>
      </c>
      <c r="K23" s="24">
        <f>('Annual Financial Data'!J107+'Annual Financial Data'!J96)/'Annual Financial Data'!J93*100</f>
        <v>-210.33064849751923</v>
      </c>
      <c r="L23" s="24">
        <f>('Annual Financial Data'!K107+'Annual Financial Data'!K96)/'Annual Financial Data'!K93*100</f>
        <v>23.251946947710547</v>
      </c>
      <c r="M23" s="24">
        <f>('Annual Financial Data'!L107+'Annual Financial Data'!L96)/'Annual Financial Data'!L93*100</f>
        <v>-938.20167640335285</v>
      </c>
      <c r="N23" s="24">
        <f>('Annual Financial Data'!M107+'Annual Financial Data'!M96)/'Annual Financial Data'!M93*100</f>
        <v>34.296538917350205</v>
      </c>
      <c r="O23" s="24">
        <f>('Annual Financial Data'!N107+'Annual Financial Data'!N96)/'Annual Financial Data'!N93*100</f>
        <v>2983.8181382122175</v>
      </c>
      <c r="P23" s="24">
        <f>('Annual Financial Data'!O107+'Annual Financial Data'!O96)/'Annual Financial Data'!O93*100</f>
        <v>7.9998862056335334</v>
      </c>
      <c r="Q23" s="24">
        <f>('Annual Financial Data'!P107+'Annual Financial Data'!P96)/'Annual Financial Data'!P93*100</f>
        <v>55.120993632618124</v>
      </c>
      <c r="R23" s="24" t="s">
        <v>277</v>
      </c>
      <c r="S23" s="24">
        <f>('Annual Financial Data'!R107+'Annual Financial Data'!R96)/'Annual Financial Data'!R93*100</f>
        <v>-193.01029992874263</v>
      </c>
      <c r="T23" s="24">
        <f>('Annual Financial Data'!S107+'Annual Financial Data'!S96)/'Annual Financial Data'!S93*100</f>
        <v>25.763956790089182</v>
      </c>
      <c r="U23" s="24">
        <f>('Annual Financial Data'!T107+'Annual Financial Data'!T96)/'Annual Financial Data'!T93*100</f>
        <v>96.01176220395395</v>
      </c>
      <c r="V23" s="24">
        <f>('Annual Financial Data'!U107+'Annual Financial Data'!U96)/'Annual Financial Data'!U93*100</f>
        <v>-49.943676551178221</v>
      </c>
      <c r="W23" s="24">
        <f>('Annual Financial Data'!V107+'Annual Financial Data'!V96)/'Annual Financial Data'!V93*100</f>
        <v>26.303508972399193</v>
      </c>
      <c r="X23" s="24">
        <f>('Annual Financial Data'!W107+'Annual Financial Data'!W96)/'Annual Financial Data'!W93*100</f>
        <v>104.06831111393508</v>
      </c>
      <c r="Y23" s="24" t="s">
        <v>277</v>
      </c>
      <c r="Z23" s="24" t="s">
        <v>277</v>
      </c>
      <c r="AA23" s="24">
        <f>('Annual Financial Data'!Z107+'Annual Financial Data'!Z96)/'Annual Financial Data'!Z93*100</f>
        <v>48.714488931777154</v>
      </c>
      <c r="AB23" s="24">
        <f>('Annual Financial Data'!AA107+'Annual Financial Data'!AA96)/'Annual Financial Data'!AA93*100</f>
        <v>160.8521408985446</v>
      </c>
      <c r="AC23" s="24">
        <f>('Annual Financial Data'!AB107+'Annual Financial Data'!AB96)/'Annual Financial Data'!AB93*100</f>
        <v>29.116186706266284</v>
      </c>
      <c r="AD23" s="24">
        <f>('Annual Financial Data'!AC107+'Annual Financial Data'!AC96)/'Annual Financial Data'!AC93*100</f>
        <v>40.321949372781532</v>
      </c>
      <c r="AE23" s="24">
        <f>('Annual Financial Data'!AD107+'Annual Financial Data'!AD96)/'Annual Financial Data'!AD93*100</f>
        <v>91.508804560984984</v>
      </c>
      <c r="AF23" s="24">
        <f>('Annual Financial Data'!AE107+'Annual Financial Data'!AE96)/'Annual Financial Data'!AE93*100</f>
        <v>141.96608502638858</v>
      </c>
      <c r="AG23" s="24" t="s">
        <v>277</v>
      </c>
      <c r="AH23" s="24">
        <f>('Annual Financial Data'!AG107+'Annual Financial Data'!AG96)/'Annual Financial Data'!AG93*100</f>
        <v>50.585754754810864</v>
      </c>
      <c r="AI23" s="24">
        <f>('Annual Financial Data'!AH107+'Annual Financial Data'!AH96)/'Annual Financial Data'!AH93*100</f>
        <v>2.1305639403458758</v>
      </c>
      <c r="AJ23" s="24">
        <f>('Annual Financial Data'!AI107+'Annual Financial Data'!AI96)/'Annual Financial Data'!AI93*100</f>
        <v>-73.813025313993094</v>
      </c>
      <c r="AK23" s="24">
        <f>('Annual Financial Data'!AJ107+'Annual Financial Data'!AJ96)/'Annual Financial Data'!AJ93*100</f>
        <v>38.536614021248383</v>
      </c>
      <c r="AL23" s="24">
        <f>('Annual Financial Data'!AK107+'Annual Financial Data'!AK96)/'Annual Financial Data'!AK93*100</f>
        <v>53.602138534089363</v>
      </c>
      <c r="AM23" s="18" t="s">
        <v>317</v>
      </c>
    </row>
    <row r="24" spans="2:39" ht="14.25">
      <c r="B24" s="15" t="s">
        <v>304</v>
      </c>
      <c r="C24" s="24">
        <f>'Annual Financial Data'!B112/'Annual Financial Data'!B93*100</f>
        <v>5.1283279351984339</v>
      </c>
      <c r="D24" s="24">
        <f>'Annual Financial Data'!C112/'Annual Financial Data'!C93*100</f>
        <v>27.056441253146073</v>
      </c>
      <c r="E24" s="24">
        <f>'Annual Financial Data'!D112/'Annual Financial Data'!D93*100</f>
        <v>404.02559570319909</v>
      </c>
      <c r="F24" s="24">
        <f>'Annual Financial Data'!E112/'Annual Financial Data'!E93*100</f>
        <v>26.595038896227802</v>
      </c>
      <c r="G24" s="24"/>
      <c r="H24" s="24">
        <f>'Annual Financial Data'!G112/'Annual Financial Data'!G93*100</f>
        <v>-53.863943570522089</v>
      </c>
      <c r="I24" s="24">
        <f>'Annual Financial Data'!H112/'Annual Financial Data'!H93*100</f>
        <v>53.860553712765615</v>
      </c>
      <c r="J24" s="24" t="s">
        <v>277</v>
      </c>
      <c r="K24" s="24">
        <f>'Annual Financial Data'!J112/'Annual Financial Data'!J93*100</f>
        <v>-210.33064849751923</v>
      </c>
      <c r="L24" s="24">
        <f>'Annual Financial Data'!K112/'Annual Financial Data'!K93*100</f>
        <v>19.919122172147379</v>
      </c>
      <c r="M24" s="24">
        <f>'Annual Financial Data'!L112/'Annual Financial Data'!L93*100</f>
        <v>-938.20167640335285</v>
      </c>
      <c r="N24" s="24">
        <f>'Annual Financial Data'!M112/'Annual Financial Data'!M93*100</f>
        <v>39.834991021687919</v>
      </c>
      <c r="O24" s="24">
        <f>'Annual Financial Data'!N112/'Annual Financial Data'!N93*100</f>
        <v>3909.7372117723644</v>
      </c>
      <c r="P24" s="24">
        <f>'Annual Financial Data'!O112/'Annual Financial Data'!O93*100</f>
        <v>3.3666952337940823</v>
      </c>
      <c r="Q24" s="24">
        <f>'Annual Financial Data'!P112/'Annual Financial Data'!P93*100</f>
        <v>43.156736583016745</v>
      </c>
      <c r="R24" s="24" t="s">
        <v>277</v>
      </c>
      <c r="S24" s="24">
        <f>'Annual Financial Data'!R112/'Annual Financial Data'!R93*100</f>
        <v>-206.40452592256699</v>
      </c>
      <c r="T24" s="24">
        <f>'Annual Financial Data'!S112/'Annual Financial Data'!S93*100</f>
        <v>20.607421972602534</v>
      </c>
      <c r="U24" s="24">
        <f>'Annual Financial Data'!T112/'Annual Financial Data'!T93*100</f>
        <v>14.083227043646954</v>
      </c>
      <c r="V24" s="24">
        <f>'Annual Financial Data'!U112/'Annual Financial Data'!U93*100</f>
        <v>-58.01532693696123</v>
      </c>
      <c r="W24" s="24">
        <f>'Annual Financial Data'!V112/'Annual Financial Data'!V93*100</f>
        <v>17.894856282597214</v>
      </c>
      <c r="X24" s="24">
        <f>'Annual Financial Data'!W112/'Annual Financial Data'!W93*100</f>
        <v>104.06831111393508</v>
      </c>
      <c r="Y24" s="24" t="s">
        <v>277</v>
      </c>
      <c r="Z24" s="24" t="s">
        <v>277</v>
      </c>
      <c r="AA24" s="24">
        <f>'Annual Financial Data'!Z112/'Annual Financial Data'!Z93*100</f>
        <v>45.658561339001238</v>
      </c>
      <c r="AB24" s="24">
        <f>'Annual Financial Data'!AA112/'Annual Financial Data'!AA93*100</f>
        <v>160.8521408985446</v>
      </c>
      <c r="AC24" s="24">
        <f>'Annual Financial Data'!AB112/'Annual Financial Data'!AB93*100</f>
        <v>3.2359850115475943</v>
      </c>
      <c r="AD24" s="24">
        <f>'Annual Financial Data'!AC112/'Annual Financial Data'!AC93*100</f>
        <v>8.2265316114120459</v>
      </c>
      <c r="AE24" s="24">
        <f>'Annual Financial Data'!AD112/'Annual Financial Data'!AD93*100</f>
        <v>91.508804560984984</v>
      </c>
      <c r="AF24" s="24">
        <f>'Annual Financial Data'!AE112/'Annual Financial Data'!AE93*100</f>
        <v>177.73468308132604</v>
      </c>
      <c r="AG24" s="24" t="s">
        <v>277</v>
      </c>
      <c r="AH24" s="24">
        <f>'Annual Financial Data'!AG112/'Annual Financial Data'!AG93*100</f>
        <v>50.585754754810864</v>
      </c>
      <c r="AI24" s="24">
        <f>'Annual Financial Data'!AH112/'Annual Financial Data'!AH93*100</f>
        <v>2.1305639403458758</v>
      </c>
      <c r="AJ24" s="24">
        <f>'Annual Financial Data'!AI112/'Annual Financial Data'!AI93*100</f>
        <v>-85.174645778857851</v>
      </c>
      <c r="AK24" s="24">
        <f>'Annual Financial Data'!AJ112/'Annual Financial Data'!AJ93*100</f>
        <v>38.536614021248383</v>
      </c>
      <c r="AL24" s="24">
        <f>'Annual Financial Data'!AK112/'Annual Financial Data'!AK93*100</f>
        <v>50.769140986259679</v>
      </c>
      <c r="AM24" s="18" t="s">
        <v>318</v>
      </c>
    </row>
    <row r="25" spans="2:39" ht="14.25">
      <c r="B25" s="15" t="s">
        <v>305</v>
      </c>
      <c r="C25" s="24">
        <f>'Annual Financial Data'!B111*100/'Annual Financial Data'!B42</f>
        <v>5.0753640607936898E-2</v>
      </c>
      <c r="D25" s="24">
        <f>'Annual Financial Data'!C111*100/'Annual Financial Data'!C42</f>
        <v>3.2700006533997095</v>
      </c>
      <c r="E25" s="24">
        <f>'Annual Financial Data'!D111*100/'Annual Financial Data'!D42</f>
        <v>-11.46290994002114</v>
      </c>
      <c r="F25" s="24">
        <f>'Annual Financial Data'!E111*100/'Annual Financial Data'!E42</f>
        <v>1.8601259833129888</v>
      </c>
      <c r="G25" s="24">
        <f>'Annual Financial Data'!F111*100/'Annual Financial Data'!F42</f>
        <v>-1.3220301964201975</v>
      </c>
      <c r="H25" s="24">
        <f>'Annual Financial Data'!G111*100/'Annual Financial Data'!G42</f>
        <v>-0.71851019242790648</v>
      </c>
      <c r="I25" s="24">
        <f>'Annual Financial Data'!H111*100/'Annual Financial Data'!H42</f>
        <v>2.2255072075674485</v>
      </c>
      <c r="J25" s="24">
        <f>'Annual Financial Data'!I111*100/'Annual Financial Data'!I42</f>
        <v>-0.14405088718981177</v>
      </c>
      <c r="K25" s="24">
        <f>'Annual Financial Data'!J111*100/'Annual Financial Data'!J42</f>
        <v>-7.7529272916549825</v>
      </c>
      <c r="L25" s="24">
        <f>'Annual Financial Data'!K111*100/'Annual Financial Data'!K42</f>
        <v>1.0023679409265593</v>
      </c>
      <c r="M25" s="24">
        <f>'Annual Financial Data'!L111*100/'Annual Financial Data'!L42</f>
        <v>-4.924769174360855</v>
      </c>
      <c r="N25" s="24">
        <f>'Annual Financial Data'!M111*100/'Annual Financial Data'!M42</f>
        <v>2.8944335042486147</v>
      </c>
      <c r="O25" s="24">
        <f>'Annual Financial Data'!N111*100/'Annual Financial Data'!N42</f>
        <v>-3.8193715253081497</v>
      </c>
      <c r="P25" s="24">
        <f>'Annual Financial Data'!O111*100/'Annual Financial Data'!O42</f>
        <v>2.1247561034179858</v>
      </c>
      <c r="Q25" s="24">
        <f>'Annual Financial Data'!P111*100/'Annual Financial Data'!P42</f>
        <v>5.2347502491646845</v>
      </c>
      <c r="R25" s="24">
        <f>'Annual Financial Data'!Q111*100/'Annual Financial Data'!Q42</f>
        <v>-15.297622902377199</v>
      </c>
      <c r="S25" s="24">
        <f>'Annual Financial Data'!R111*100/'Annual Financial Data'!R42</f>
        <v>-2.1467405645921636</v>
      </c>
      <c r="T25" s="24">
        <f>'Annual Financial Data'!S111*100/'Annual Financial Data'!S42</f>
        <v>0.16102377242503094</v>
      </c>
      <c r="U25" s="24">
        <f>'Annual Financial Data'!T111*100/'Annual Financial Data'!T42</f>
        <v>0.68591386479680727</v>
      </c>
      <c r="V25" s="24">
        <f>'Annual Financial Data'!U111*100/'Annual Financial Data'!U42</f>
        <v>-1.4450301794507312</v>
      </c>
      <c r="W25" s="24">
        <f>'Annual Financial Data'!V111*100/'Annual Financial Data'!V42</f>
        <v>4.3794848187181348</v>
      </c>
      <c r="X25" s="24">
        <f>'Annual Financial Data'!W111*100/'Annual Financial Data'!W42</f>
        <v>-21.499209917527111</v>
      </c>
      <c r="Y25" s="24">
        <f>'Annual Financial Data'!X111*100/'Annual Financial Data'!X42</f>
        <v>-0.4979782111542454</v>
      </c>
      <c r="Z25" s="24">
        <f>'Annual Financial Data'!Y111*100/'Annual Financial Data'!Y42</f>
        <v>-0.65473500484318758</v>
      </c>
      <c r="AA25" s="24">
        <f>'Annual Financial Data'!Z111*100/'Annual Financial Data'!Z42</f>
        <v>6.2077882006816552</v>
      </c>
      <c r="AB25" s="24">
        <f>'Annual Financial Data'!AA111*100/'Annual Financial Data'!AA42</f>
        <v>-1.1832749531600935</v>
      </c>
      <c r="AC25" s="24">
        <f>'Annual Financial Data'!AB111*100/'Annual Financial Data'!AB42</f>
        <v>1.7510636519182969</v>
      </c>
      <c r="AD25" s="24">
        <f>'Annual Financial Data'!AC111*100/'Annual Financial Data'!AC42</f>
        <v>0.75690395323679915</v>
      </c>
      <c r="AE25" s="24">
        <f>'Annual Financial Data'!AD111*100/'Annual Financial Data'!AD42</f>
        <v>7.9420475999971929</v>
      </c>
      <c r="AF25" s="24">
        <f>'Annual Financial Data'!AE111*100/'Annual Financial Data'!AE42</f>
        <v>-18.42849733553015</v>
      </c>
      <c r="AG25" s="24">
        <f>'Annual Financial Data'!AF111*100/'Annual Financial Data'!AF42</f>
        <v>14.688768582236923</v>
      </c>
      <c r="AH25" s="24">
        <f>'Annual Financial Data'!AG111*100/'Annual Financial Data'!AG42</f>
        <v>1.736017343600478</v>
      </c>
      <c r="AI25" s="24">
        <f>'Annual Financial Data'!AH111*100/'Annual Financial Data'!AH42</f>
        <v>0.33279661706107183</v>
      </c>
      <c r="AJ25" s="24">
        <f>'Annual Financial Data'!AI111*100/'Annual Financial Data'!AI42</f>
        <v>-8.6189982996238879</v>
      </c>
      <c r="AK25" s="24">
        <f>'Annual Financial Data'!AJ111*100/'Annual Financial Data'!AJ42</f>
        <v>3.2007232138687551</v>
      </c>
      <c r="AL25" s="24">
        <f>'Annual Financial Data'!AK111*100/'Annual Financial Data'!AK42</f>
        <v>6.6527326064840082</v>
      </c>
      <c r="AM25" s="18" t="s">
        <v>306</v>
      </c>
    </row>
    <row r="26" spans="2:39" ht="14.25">
      <c r="B26" s="15" t="s">
        <v>307</v>
      </c>
      <c r="C26" s="24">
        <f>'Annual Financial Data'!B112*100/'Annual Financial Data'!B55</f>
        <v>5.3438031783588823E-2</v>
      </c>
      <c r="D26" s="24">
        <f>'Annual Financial Data'!C112*100/'Annual Financial Data'!C55</f>
        <v>3.3913919413919413</v>
      </c>
      <c r="E26" s="24">
        <f>'Annual Financial Data'!D112*100/'Annual Financial Data'!D55</f>
        <v>-14.058553449797556</v>
      </c>
      <c r="F26" s="24">
        <f>'Annual Financial Data'!E112*100/'Annual Financial Data'!E55</f>
        <v>2.1485752751720737</v>
      </c>
      <c r="G26" s="24">
        <f>'Annual Financial Data'!F112*100/'Annual Financial Data'!F55</f>
        <v>-2.8618443924258927</v>
      </c>
      <c r="H26" s="24">
        <f>'Annual Financial Data'!G112*100/'Annual Financial Data'!G55</f>
        <v>-0.88713762246658312</v>
      </c>
      <c r="I26" s="24">
        <f>'Annual Financial Data'!H112*100/'Annual Financial Data'!H55</f>
        <v>2.2495346618085255</v>
      </c>
      <c r="J26" s="24">
        <f>'Annual Financial Data'!I112*100/'Annual Financial Data'!I55</f>
        <v>-0.14788955512015425</v>
      </c>
      <c r="K26" s="24">
        <f>'Annual Financial Data'!J112*100/'Annual Financial Data'!J55</f>
        <v>-8.0122933784431822</v>
      </c>
      <c r="L26" s="24">
        <f>'Annual Financial Data'!K112*100/'Annual Financial Data'!K55</f>
        <v>1.0179066171113398</v>
      </c>
      <c r="M26" s="24">
        <f>'Annual Financial Data'!L112*100/'Annual Financial Data'!L55</f>
        <v>-7.4679643999466245</v>
      </c>
      <c r="N26" s="24">
        <f>'Annual Financial Data'!M112*100/'Annual Financial Data'!M55</f>
        <v>3.1914596387723257</v>
      </c>
      <c r="O26" s="24">
        <f>'Annual Financial Data'!N112*100/'Annual Financial Data'!N55</f>
        <v>-4.5081321764672406</v>
      </c>
      <c r="P26" s="24">
        <f>'Annual Financial Data'!O112*100/'Annual Financial Data'!O55</f>
        <v>2.8344095797112985</v>
      </c>
      <c r="Q26" s="24">
        <f>'Annual Financial Data'!P112*100/'Annual Financial Data'!P55</f>
        <v>5.6717131607179505</v>
      </c>
      <c r="R26" s="24">
        <f>'Annual Financial Data'!Q112*100/'Annual Financial Data'!Q55</f>
        <v>-52.032917411098722</v>
      </c>
      <c r="S26" s="24">
        <f>'Annual Financial Data'!R112*100/'Annual Financial Data'!R55</f>
        <v>-2.3062270985509894</v>
      </c>
      <c r="T26" s="24">
        <f>'Annual Financial Data'!S112*100/'Annual Financial Data'!S55</f>
        <v>2.9119447066947037</v>
      </c>
      <c r="U26" s="24">
        <f>'Annual Financial Data'!T112*100/'Annual Financial Data'!T55</f>
        <v>17.220640451580334</v>
      </c>
      <c r="V26" s="24">
        <f>'Annual Financial Data'!U112*100/'Annual Financial Data'!U55</f>
        <v>-1.6333408720808424</v>
      </c>
      <c r="W26" s="24">
        <f>'Annual Financial Data'!V112*100/'Annual Financial Data'!V55</f>
        <v>6.3540040979205248</v>
      </c>
      <c r="X26" s="24">
        <f>'Annual Financial Data'!W112*100/'Annual Financial Data'!W55</f>
        <v>-27.129000259420803</v>
      </c>
      <c r="Y26" s="24">
        <f>'Annual Financial Data'!X112*100/'Annual Financial Data'!X55</f>
        <v>-0.7367962736068836</v>
      </c>
      <c r="Z26" s="24">
        <f>'Annual Financial Data'!Y112*100/'Annual Financial Data'!Y55</f>
        <v>-0.76865292422379716</v>
      </c>
      <c r="AA26" s="24">
        <f>'Annual Financial Data'!Z112*100/'Annual Financial Data'!Z55</f>
        <v>7.6977548115788688</v>
      </c>
      <c r="AB26" s="24">
        <f>'Annual Financial Data'!AA112*100/'Annual Financial Data'!AA55</f>
        <v>-1.5342258506795479</v>
      </c>
      <c r="AC26" s="24">
        <f>'Annual Financial Data'!AB112*100/'Annual Financial Data'!AB55</f>
        <v>-166.04034162157276</v>
      </c>
      <c r="AD26" s="24">
        <f>'Annual Financial Data'!AC112*100/'Annual Financial Data'!AC55</f>
        <v>2.9479585049151766</v>
      </c>
      <c r="AE26" s="24">
        <f>'Annual Financial Data'!AD112*100/'Annual Financial Data'!AD55</f>
        <v>14.806878886711658</v>
      </c>
      <c r="AF26" s="24">
        <f>'Annual Financial Data'!AE112*100/'Annual Financial Data'!AE55</f>
        <v>-33.780169373904073</v>
      </c>
      <c r="AG26" s="24">
        <f>'Annual Financial Data'!AF112*100/'Annual Financial Data'!AF55</f>
        <v>18.169231936435512</v>
      </c>
      <c r="AH26" s="24">
        <f>'Annual Financial Data'!AG112*100/'Annual Financial Data'!AG55</f>
        <v>12.075872546638065</v>
      </c>
      <c r="AI26" s="24">
        <f>'Annual Financial Data'!AH112*100/'Annual Financial Data'!AH55</f>
        <v>0.56730659397571526</v>
      </c>
      <c r="AJ26" s="24">
        <f>'Annual Financial Data'!AI112*100/'Annual Financial Data'!AI55</f>
        <v>-9.2649582214264399</v>
      </c>
      <c r="AK26" s="24">
        <f>'Annual Financial Data'!AJ112*100/'Annual Financial Data'!AJ55</f>
        <v>3.4507880768550119</v>
      </c>
      <c r="AL26" s="24">
        <f>'Annual Financial Data'!AK112*100/'Annual Financial Data'!AK55</f>
        <v>16.680640453521779</v>
      </c>
      <c r="AM26" s="18" t="s">
        <v>308</v>
      </c>
    </row>
    <row r="27" spans="2:39"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2:39" ht="14.25">
      <c r="B28" s="15" t="s">
        <v>309</v>
      </c>
      <c r="C28" s="24">
        <f>'Annual Financial Data'!B77*100/'Annual Financial Data'!B42</f>
        <v>5.0233720929750287</v>
      </c>
      <c r="D28" s="24">
        <f>'Annual Financial Data'!C77*100/'Annual Financial Data'!C42</f>
        <v>3.5793942454911005</v>
      </c>
      <c r="E28" s="24">
        <f>'Annual Financial Data'!D77*100/'Annual Financial Data'!D42</f>
        <v>18.463090950611228</v>
      </c>
      <c r="F28" s="24">
        <f>'Annual Financial Data'!E77*100/'Annual Financial Data'!E42</f>
        <v>13.425142474283753</v>
      </c>
      <c r="G28" s="24">
        <f>'Annual Financial Data'!F77*100/'Annual Financial Data'!F42</f>
        <v>53.80495879094407</v>
      </c>
      <c r="H28" s="24">
        <f>'Annual Financial Data'!G77*100/'Annual Financial Data'!G42</f>
        <v>18.366483115321998</v>
      </c>
      <c r="I28" s="24">
        <f>'Annual Financial Data'!H77*100/'Annual Financial Data'!H42</f>
        <v>1.0681077579733771</v>
      </c>
      <c r="J28" s="24">
        <f>'Annual Financial Data'!I77*100/'Annual Financial Data'!I42</f>
        <v>2.5956315354547721</v>
      </c>
      <c r="K28" s="24">
        <f>'Annual Financial Data'!J77*100/'Annual Financial Data'!J42</f>
        <v>3.2371017202891617</v>
      </c>
      <c r="L28" s="24">
        <f>'Annual Financial Data'!K77*100/'Annual Financial Data'!K42</f>
        <v>1.5265325839885786</v>
      </c>
      <c r="M28" s="24">
        <f>'Annual Financial Data'!L77*100/'Annual Financial Data'!L42</f>
        <v>34.0547315089497</v>
      </c>
      <c r="N28" s="24">
        <f>'Annual Financial Data'!M77*100/'Annual Financial Data'!M42</f>
        <v>9.3069055586731313</v>
      </c>
      <c r="O28" s="24">
        <f>'Annual Financial Data'!N77*100/'Annual Financial Data'!N42</f>
        <v>15.278182275898404</v>
      </c>
      <c r="P28" s="24">
        <f>'Annual Financial Data'!O77*100/'Annual Financial Data'!O42</f>
        <v>25.037082903367654</v>
      </c>
      <c r="Q28" s="24">
        <f>'Annual Financial Data'!P77*100/'Annual Financial Data'!P42</f>
        <v>7.7042491249320042</v>
      </c>
      <c r="R28" s="24">
        <f>'Annual Financial Data'!Q77*100/'Annual Financial Data'!Q42</f>
        <v>70.600105349629715</v>
      </c>
      <c r="S28" s="24">
        <f>'Annual Financial Data'!R77*100/'Annual Financial Data'!R42</f>
        <v>3.2379317932462306</v>
      </c>
      <c r="T28" s="24">
        <f>'Annual Financial Data'!S77*100/'Annual Financial Data'!S42</f>
        <v>94.470232485705196</v>
      </c>
      <c r="U28" s="24">
        <f>'Annual Financial Data'!T77*100/'Annual Financial Data'!T42</f>
        <v>96.016908507407678</v>
      </c>
      <c r="V28" s="24">
        <f>'Annual Financial Data'!U77*100/'Annual Financial Data'!U42</f>
        <v>4.2808933088099277</v>
      </c>
      <c r="W28" s="24">
        <f>'Annual Financial Data'!V77*100/'Annual Financial Data'!V42</f>
        <v>31.075196817209971</v>
      </c>
      <c r="X28" s="24">
        <f>'Annual Financial Data'!W77*100/'Annual Financial Data'!W42</f>
        <v>20.751927045076762</v>
      </c>
      <c r="Y28" s="24">
        <f>'Annual Financial Data'!X77*100/'Annual Financial Data'!X42</f>
        <v>32.413038855847844</v>
      </c>
      <c r="Z28" s="24">
        <f>'Annual Financial Data'!Y77*100/'Annual Financial Data'!Y42</f>
        <v>14.82046262890972</v>
      </c>
      <c r="AA28" s="24">
        <f>'Annual Financial Data'!Z77*100/'Annual Financial Data'!Z42</f>
        <v>19.355859563830542</v>
      </c>
      <c r="AB28" s="24">
        <f>'Annual Financial Data'!AA77*100/'Annual Financial Data'!AA42</f>
        <v>22.883631440729577</v>
      </c>
      <c r="AC28" s="24">
        <f>'Annual Financial Data'!AB77*100/'Annual Financial Data'!AB42</f>
        <v>61.6018367235475</v>
      </c>
      <c r="AD28" s="24">
        <f>'Annual Financial Data'!AC77*100/'Annual Financial Data'!AC42</f>
        <v>74.32447057939244</v>
      </c>
      <c r="AE28" s="24">
        <f>'Annual Financial Data'!AD77*100/'Annual Financial Data'!AD42</f>
        <v>46.362446395609176</v>
      </c>
      <c r="AF28" s="24">
        <f>'Annual Financial Data'!AE77*100/'Annual Financial Data'!AE42</f>
        <v>45.445811323354192</v>
      </c>
      <c r="AG28" s="24">
        <f>'Annual Financial Data'!AF77*100/'Annual Financial Data'!AF42</f>
        <v>19.1558089322371</v>
      </c>
      <c r="AH28" s="24">
        <f>'Annual Financial Data'!AG77*100/'Annual Financial Data'!AG42</f>
        <v>85.624083585713336</v>
      </c>
      <c r="AI28" s="24">
        <f>'Annual Financial Data'!AH77*100/'Annual Financial Data'!AH42</f>
        <v>41.337431893957877</v>
      </c>
      <c r="AJ28" s="24">
        <f>'Annual Financial Data'!AI77*100/'Annual Financial Data'!AI42</f>
        <v>6.9720759269986097</v>
      </c>
      <c r="AK28" s="24">
        <f>'Annual Financial Data'!AJ77*100/'Annual Financial Data'!AJ42</f>
        <v>7.2466015709130858</v>
      </c>
      <c r="AL28" s="24">
        <f>'Annual Financial Data'!AK77*100/'Annual Financial Data'!AK42</f>
        <v>58.67582123185506</v>
      </c>
      <c r="AM28" s="18" t="s">
        <v>310</v>
      </c>
    </row>
    <row r="29" spans="2:39" ht="14.25">
      <c r="B29" s="15" t="s">
        <v>311</v>
      </c>
      <c r="C29" s="24">
        <f>'Annual Financial Data'!B57*100/'Annual Financial Data'!B42</f>
        <v>94.976627907024977</v>
      </c>
      <c r="D29" s="24">
        <f>'Annual Financial Data'!C57*100/'Annual Financial Data'!C42</f>
        <v>96.420605754508898</v>
      </c>
      <c r="E29" s="24">
        <f>'Annual Financial Data'!D57*100/'Annual Financial Data'!D42</f>
        <v>81.536909049388768</v>
      </c>
      <c r="F29" s="24">
        <f>'Annual Financial Data'!E57*100/'Annual Financial Data'!E42</f>
        <v>86.574857525716254</v>
      </c>
      <c r="G29" s="24">
        <f>'Annual Financial Data'!F57*100/'Annual Financial Data'!F42</f>
        <v>46.19504120905593</v>
      </c>
      <c r="H29" s="24">
        <f>'Annual Financial Data'!G57*100/'Annual Financial Data'!G42</f>
        <v>81.633516884678002</v>
      </c>
      <c r="I29" s="24">
        <f>'Annual Financial Data'!H57*100/'Annual Financial Data'!H42</f>
        <v>98.93189224202662</v>
      </c>
      <c r="J29" s="24">
        <f>'Annual Financial Data'!I57*100/'Annual Financial Data'!I42</f>
        <v>97.404368464545229</v>
      </c>
      <c r="K29" s="24">
        <f>'Annual Financial Data'!J57*100/'Annual Financial Data'!J42</f>
        <v>96.762898279710839</v>
      </c>
      <c r="L29" s="24">
        <f>'Annual Financial Data'!K57*100/'Annual Financial Data'!K42</f>
        <v>98.473467416011417</v>
      </c>
      <c r="M29" s="24">
        <f>'Annual Financial Data'!L57*100/'Annual Financial Data'!L42</f>
        <v>65.9452684910503</v>
      </c>
      <c r="N29" s="24">
        <f>'Annual Financial Data'!M57*100/'Annual Financial Data'!M42</f>
        <v>90.693094441326863</v>
      </c>
      <c r="O29" s="24">
        <f>'Annual Financial Data'!N57*100/'Annual Financial Data'!N42</f>
        <v>84.721817724101598</v>
      </c>
      <c r="P29" s="24">
        <f>'Annual Financial Data'!O57*100/'Annual Financial Data'!O42</f>
        <v>74.962917096632353</v>
      </c>
      <c r="Q29" s="24">
        <f>'Annual Financial Data'!P57*100/'Annual Financial Data'!P42</f>
        <v>92.295750875067995</v>
      </c>
      <c r="R29" s="24">
        <f>'Annual Financial Data'!Q57*100/'Annual Financial Data'!Q42</f>
        <v>29.399894650370278</v>
      </c>
      <c r="S29" s="24">
        <f>'Annual Financial Data'!R57*100/'Annual Financial Data'!R42</f>
        <v>96.762068206753767</v>
      </c>
      <c r="T29" s="24">
        <f>'Annual Financial Data'!S57*100/'Annual Financial Data'!S42</f>
        <v>5.5297675142948073</v>
      </c>
      <c r="U29" s="24">
        <f>'Annual Financial Data'!T57*100/'Annual Financial Data'!T42</f>
        <v>3.9830914925923158</v>
      </c>
      <c r="V29" s="24">
        <f>'Annual Financial Data'!U57*100/'Annual Financial Data'!U42</f>
        <v>95.719106691190078</v>
      </c>
      <c r="W29" s="24">
        <f>'Annual Financial Data'!V57*100/'Annual Financial Data'!V42</f>
        <v>68.924803182790029</v>
      </c>
      <c r="X29" s="24">
        <f>'Annual Financial Data'!W57*100/'Annual Financial Data'!W42</f>
        <v>79.248072954923245</v>
      </c>
      <c r="Y29" s="24">
        <f>'Annual Financial Data'!X57*100/'Annual Financial Data'!X42</f>
        <v>67.586961144152156</v>
      </c>
      <c r="Z29" s="24">
        <f>'Annual Financial Data'!Y57*100/'Annual Financial Data'!Y42</f>
        <v>85.179537371090277</v>
      </c>
      <c r="AA29" s="24">
        <f>'Annual Financial Data'!Z57*100/'Annual Financial Data'!Z42</f>
        <v>80.644140436169465</v>
      </c>
      <c r="AB29" s="24">
        <f>'Annual Financial Data'!AA57*100/'Annual Financial Data'!AA42</f>
        <v>77.116368559270427</v>
      </c>
      <c r="AC29" s="24">
        <f>'Annual Financial Data'!AB57*100/'Annual Financial Data'!AB42</f>
        <v>38.3981632764525</v>
      </c>
      <c r="AD29" s="24">
        <f>'Annual Financial Data'!AC57*100/'Annual Financial Data'!AC42</f>
        <v>25.675529420607567</v>
      </c>
      <c r="AE29" s="24">
        <f>'Annual Financial Data'!AD57*100/'Annual Financial Data'!AD42</f>
        <v>53.637553604390824</v>
      </c>
      <c r="AF29" s="24">
        <f>'Annual Financial Data'!AE57*100/'Annual Financial Data'!AE42</f>
        <v>54.554188676645808</v>
      </c>
      <c r="AG29" s="24">
        <f>'Annual Financial Data'!AF57*100/'Annual Financial Data'!AF42</f>
        <v>80.844191067762893</v>
      </c>
      <c r="AH29" s="24">
        <f>'Annual Financial Data'!AG57*100/'Annual Financial Data'!AG42</f>
        <v>14.375916414286658</v>
      </c>
      <c r="AI29" s="24">
        <f>'Annual Financial Data'!AH57*100/'Annual Financial Data'!AH42</f>
        <v>58.662568106042123</v>
      </c>
      <c r="AJ29" s="24">
        <f>'Annual Financial Data'!AI57*100/'Annual Financial Data'!AI42</f>
        <v>93.027924073001387</v>
      </c>
      <c r="AK29" s="24">
        <f>'Annual Financial Data'!AJ57*100/'Annual Financial Data'!AJ42</f>
        <v>92.753398429086914</v>
      </c>
      <c r="AL29" s="24">
        <f>'Annual Financial Data'!AK57*100/'Annual Financial Data'!AK42</f>
        <v>41.32417876814494</v>
      </c>
      <c r="AM29" s="18" t="s">
        <v>312</v>
      </c>
    </row>
    <row r="30" spans="2:39" ht="14.25">
      <c r="B30" s="15" t="s">
        <v>313</v>
      </c>
      <c r="C30" s="24" t="s">
        <v>277</v>
      </c>
      <c r="D30" s="24" t="s">
        <v>277</v>
      </c>
      <c r="E30" s="24">
        <f>('Annual Financial Data'!D107+'Annual Financial Data'!D96)/'Annual Financial Data'!D96</f>
        <v>-8.9441193095351981</v>
      </c>
      <c r="F30" s="24">
        <f>('Annual Financial Data'!E107+'Annual Financial Data'!E96)/'Annual Financial Data'!E96</f>
        <v>2.551290744583941</v>
      </c>
      <c r="G30" s="24" t="s">
        <v>277</v>
      </c>
      <c r="H30" s="24">
        <f>('Annual Financial Data'!G107+'Annual Financial Data'!G96)/'Annual Financial Data'!G96</f>
        <v>-0.50029872959426436</v>
      </c>
      <c r="I30" s="24" t="s">
        <v>277</v>
      </c>
      <c r="J30" s="24" t="s">
        <v>277</v>
      </c>
      <c r="K30" s="24" t="s">
        <v>277</v>
      </c>
      <c r="L30" s="24" t="s">
        <v>277</v>
      </c>
      <c r="M30" s="24" t="s">
        <v>277</v>
      </c>
      <c r="N30" s="24" t="s">
        <v>277</v>
      </c>
      <c r="O30" s="24">
        <f>('Annual Financial Data'!N107+'Annual Financial Data'!N96)/'Annual Financial Data'!N96</f>
        <v>-3.3244149072211386</v>
      </c>
      <c r="P30" s="24">
        <f>('Annual Financial Data'!O107+'Annual Financial Data'!O96)/'Annual Financial Data'!O96</f>
        <v>2.6509287591275279</v>
      </c>
      <c r="Q30" s="24" t="s">
        <v>277</v>
      </c>
      <c r="R30" s="24" t="s">
        <v>277</v>
      </c>
      <c r="S30" s="24">
        <f>('Annual Financial Data'!R107+'Annual Financial Data'!R96)/'Annual Financial Data'!R96</f>
        <v>-12.15602657755673</v>
      </c>
      <c r="T30" s="24" t="s">
        <v>277</v>
      </c>
      <c r="U30" s="24">
        <f>('Annual Financial Data'!T107+'Annual Financial Data'!T96)/'Annual Financial Data'!T96</f>
        <v>1.2545955228207519</v>
      </c>
      <c r="V30" s="24" t="s">
        <v>277</v>
      </c>
      <c r="W30" s="24">
        <f>('Annual Financial Data'!V107+'Annual Financial Data'!V96)/'Annual Financial Data'!V96</f>
        <v>318.50507982583457</v>
      </c>
      <c r="X30" s="24" t="s">
        <v>277</v>
      </c>
      <c r="Y30" s="24" t="s">
        <v>277</v>
      </c>
      <c r="Z30" s="24" t="s">
        <v>277</v>
      </c>
      <c r="AA30" s="24">
        <f>('Annual Financial Data'!Z107+'Annual Financial Data'!Z96)/'Annual Financial Data'!Z96</f>
        <v>15.940982714032939</v>
      </c>
      <c r="AB30" s="24" t="s">
        <v>277</v>
      </c>
      <c r="AC30" s="24">
        <f>('Annual Financial Data'!AB107+'Annual Financial Data'!AB96)/'Annual Financial Data'!AB96</f>
        <v>2.0315045724143546</v>
      </c>
      <c r="AD30" s="24">
        <f>('Annual Financial Data'!AC107+'Annual Financial Data'!AC96)/'Annual Financial Data'!AC96</f>
        <v>2.024832224358379</v>
      </c>
      <c r="AE30" s="24" t="s">
        <v>277</v>
      </c>
      <c r="AF30" s="24">
        <f>('Annual Financial Data'!AE107+'Annual Financial Data'!AE96)/'Annual Financial Data'!AE96</f>
        <v>-3.9690145196169291</v>
      </c>
      <c r="AG30" s="24" t="s">
        <v>277</v>
      </c>
      <c r="AH30" s="24" t="s">
        <v>277</v>
      </c>
      <c r="AI30" s="24" t="s">
        <v>277</v>
      </c>
      <c r="AJ30" s="24" t="s">
        <v>277</v>
      </c>
      <c r="AK30" s="24" t="s">
        <v>277</v>
      </c>
      <c r="AL30" s="24">
        <f>('Annual Financial Data'!AK107+'Annual Financial Data'!AK96)/'Annual Financial Data'!AK96</f>
        <v>19.762231086268706</v>
      </c>
      <c r="AM30" s="18" t="s">
        <v>332</v>
      </c>
    </row>
    <row r="31" spans="2:39" ht="14.25">
      <c r="C31" s="28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2:39" ht="14.25">
      <c r="B32" s="15" t="s">
        <v>338</v>
      </c>
      <c r="C32" s="24">
        <f>'Annual Financial Data'!B93/'Annual Financial Data'!B42</f>
        <v>9.8967229181245904E-3</v>
      </c>
      <c r="D32" s="24">
        <f>'Annual Financial Data'!C93/'Annual Financial Data'!C42</f>
        <v>0.12085849069376332</v>
      </c>
      <c r="E32" s="24">
        <f>'Annual Financial Data'!D93/'Annual Financial Data'!D42</f>
        <v>-2.8371741943898771E-2</v>
      </c>
      <c r="F32" s="24">
        <f>'Annual Financial Data'!E93/'Annual Financial Data'!E42</f>
        <v>6.9942593074260415E-2</v>
      </c>
      <c r="G32" s="24" t="s">
        <v>277</v>
      </c>
      <c r="H32" s="24">
        <f>'Annual Financial Data'!G93/'Annual Financial Data'!G42</f>
        <v>1.3395016005626863E-2</v>
      </c>
      <c r="I32" s="24">
        <f>'Annual Financial Data'!H93/'Annual Financial Data'!H42</f>
        <v>4.131979814830563E-2</v>
      </c>
      <c r="J32" s="24" t="s">
        <v>277</v>
      </c>
      <c r="K32" s="24">
        <f>'Annual Financial Data'!J93/'Annual Financial Data'!J42</f>
        <v>3.686066365999164E-2</v>
      </c>
      <c r="L32" s="24">
        <f>'Annual Financial Data'!K93/'Annual Financial Data'!K42</f>
        <v>5.0321893317575812E-2</v>
      </c>
      <c r="M32" s="24">
        <f>'Annual Financial Data'!L93/'Annual Financial Data'!L42</f>
        <v>5.2491583613879537E-3</v>
      </c>
      <c r="N32" s="24">
        <f>'Annual Financial Data'!M93/'Annual Financial Data'!M42</f>
        <v>7.2660578803011591E-2</v>
      </c>
      <c r="O32" s="24" t="s">
        <v>277</v>
      </c>
      <c r="P32" s="24">
        <f>'Annual Financial Data'!O93/'Annual Financial Data'!O42</f>
        <v>0.63111031913141169</v>
      </c>
      <c r="Q32" s="24">
        <f>'Annual Financial Data'!P93/'Annual Financial Data'!P42</f>
        <v>0.12129624859597678</v>
      </c>
      <c r="R32" s="24" t="s">
        <v>277</v>
      </c>
      <c r="S32" s="24">
        <f>'Annual Financial Data'!R93/'Annual Financial Data'!R42</f>
        <v>1.0269559910217024E-2</v>
      </c>
      <c r="T32" s="24">
        <f>'Annual Financial Data'!S93/'Annual Financial Data'!S42</f>
        <v>7.8138727221246426E-3</v>
      </c>
      <c r="U32" s="24">
        <f>'Annual Financial Data'!T93/'Annual Financial Data'!T42</f>
        <v>4.8704310643506103E-2</v>
      </c>
      <c r="V32" s="24">
        <f>'Annual Financial Data'!U93/'Annual Financial Data'!U42</f>
        <v>2.5925591201116711E-2</v>
      </c>
      <c r="W32" s="24">
        <f>'Annual Financial Data'!V93/'Annual Financial Data'!V42</f>
        <v>0.24473428283283802</v>
      </c>
      <c r="X32" s="24">
        <f>'Annual Financial Data'!W93/'Annual Financial Data'!W42</f>
        <v>-0.20658747785374887</v>
      </c>
      <c r="Y32" s="24" t="s">
        <v>277</v>
      </c>
      <c r="Z32" s="24" t="s">
        <v>277</v>
      </c>
      <c r="AA32" s="24">
        <f>'Annual Financial Data'!Z93/'Annual Financial Data'!Z42</f>
        <v>0.13596109948779755</v>
      </c>
      <c r="AB32" s="24">
        <f>'Annual Financial Data'!AA93/'Annual Financial Data'!AA42</f>
        <v>-7.3562897363388452E-3</v>
      </c>
      <c r="AC32" s="24">
        <f>'Annual Financial Data'!AB93/'Annual Financial Data'!AB42</f>
        <v>0.12848349976835938</v>
      </c>
      <c r="AD32" s="24">
        <f>'Annual Financial Data'!AC93/'Annual Financial Data'!AC42</f>
        <v>9.2007663616924959E-2</v>
      </c>
      <c r="AE32" s="24">
        <f>'Annual Financial Data'!AD93/'Annual Financial Data'!AD42</f>
        <v>8.6789983085226591E-2</v>
      </c>
      <c r="AF32" s="24">
        <f>'Annual Financial Data'!AE93/'Annual Financial Data'!AE42</f>
        <v>-0.1036854316560028</v>
      </c>
      <c r="AG32" s="24" t="s">
        <v>277</v>
      </c>
      <c r="AH32" s="24">
        <f>'Annual Financial Data'!AG93/'Annual Financial Data'!AG42</f>
        <v>3.4318304669268128E-2</v>
      </c>
      <c r="AI32" s="24">
        <f>'Annual Financial Data'!AH93/'Annual Financial Data'!AH42</f>
        <v>0.15620118728145077</v>
      </c>
      <c r="AJ32" s="24">
        <f>'Annual Financial Data'!AI93/'Annual Financial Data'!AI42</f>
        <v>0.10119206508943658</v>
      </c>
      <c r="AK32" s="24">
        <f>'Annual Financial Data'!AJ93/'Annual Financial Data'!AJ42</f>
        <v>8.3056679865645036E-2</v>
      </c>
      <c r="AL32" s="24">
        <f>'Annual Financial Data'!AK93/'Annual Financial Data'!AK42</f>
        <v>0.1310389042880305</v>
      </c>
      <c r="AM32" s="18" t="s">
        <v>333</v>
      </c>
    </row>
    <row r="33" spans="2:39" ht="14.25">
      <c r="B33" s="15" t="s">
        <v>319</v>
      </c>
      <c r="C33" s="24">
        <f>'Annual Financial Data'!B93/('Annual Financial Data'!B22+'Annual Financial Data'!B23+'Annual Financial Data'!B18+'Annual Financial Data'!B35)</f>
        <v>3.5391961636760366E-2</v>
      </c>
      <c r="D33" s="24">
        <f>'Annual Financial Data'!C93/('Annual Financial Data'!C22+'Annual Financial Data'!C23+'Annual Financial Data'!C18+'Annual Financial Data'!C35)</f>
        <v>0.36750860249481859</v>
      </c>
      <c r="E33" s="24">
        <f>'Annual Financial Data'!D93/('Annual Financial Data'!D22+'Annual Financial Data'!D23+'Annual Financial Data'!D18+'Annual Financial Data'!D35)</f>
        <v>-5.7988668324692377E-2</v>
      </c>
      <c r="F33" s="24">
        <f>'Annual Financial Data'!E93/('Annual Financial Data'!E22+'Annual Financial Data'!E23+'Annual Financial Data'!E18+'Annual Financial Data'!E35)</f>
        <v>0.15069458858452991</v>
      </c>
      <c r="G33" s="24" t="s">
        <v>277</v>
      </c>
      <c r="H33" s="24">
        <f>'Annual Financial Data'!G93/('Annual Financial Data'!G22+'Annual Financial Data'!G23+'Annual Financial Data'!G18+'Annual Financial Data'!G35)</f>
        <v>5.4882457303511795E-2</v>
      </c>
      <c r="I33" s="24">
        <f>'Annual Financial Data'!H93/('Annual Financial Data'!H22+'Annual Financial Data'!H23+'Annual Financial Data'!H18+'Annual Financial Data'!H35)</f>
        <v>6.1108253129601248E-2</v>
      </c>
      <c r="J33" s="24" t="s">
        <v>277</v>
      </c>
      <c r="K33" s="24">
        <f>'Annual Financial Data'!J93/('Annual Financial Data'!J22+'Annual Financial Data'!J23+'Annual Financial Data'!J18+'Annual Financial Data'!J35)</f>
        <v>11.341825166897594</v>
      </c>
      <c r="L33" s="24">
        <f>'Annual Financial Data'!K93/('Annual Financial Data'!K22+'Annual Financial Data'!K23+'Annual Financial Data'!K18+'Annual Financial Data'!K35)</f>
        <v>0.12412697635870172</v>
      </c>
      <c r="M33" s="24" t="s">
        <v>277</v>
      </c>
      <c r="N33" s="24">
        <f>'Annual Financial Data'!M93/('Annual Financial Data'!M22+'Annual Financial Data'!M23+'Annual Financial Data'!M18+'Annual Financial Data'!M35)</f>
        <v>0.42531804124219874</v>
      </c>
      <c r="O33" s="24" t="s">
        <v>277</v>
      </c>
      <c r="P33" s="24">
        <f>'Annual Financial Data'!O93/('Annual Financial Data'!O22+'Annual Financial Data'!O23+'Annual Financial Data'!O18+'Annual Financial Data'!O35)</f>
        <v>11.023272131914396</v>
      </c>
      <c r="Q33" s="24">
        <f>'Annual Financial Data'!P93/('Annual Financial Data'!P22+'Annual Financial Data'!P23+'Annual Financial Data'!P18+'Annual Financial Data'!P35)</f>
        <v>2.2102283226526525</v>
      </c>
      <c r="R33" s="24" t="s">
        <v>277</v>
      </c>
      <c r="S33" s="24">
        <f>'Annual Financial Data'!R93/('Annual Financial Data'!R22+'Annual Financial Data'!R23+'Annual Financial Data'!R18+'Annual Financial Data'!R35)</f>
        <v>1.7627627203065967E-2</v>
      </c>
      <c r="T33" s="24">
        <f>'Annual Financial Data'!S93/('Annual Financial Data'!S22+'Annual Financial Data'!S23+'Annual Financial Data'!S18+'Annual Financial Data'!S35)</f>
        <v>0.73112349059556403</v>
      </c>
      <c r="U33" s="24">
        <f>'Annual Financial Data'!T93/('Annual Financial Data'!T22+'Annual Financial Data'!T23+'Annual Financial Data'!T18+'Annual Financial Data'!T35)</f>
        <v>1.4477684446455008</v>
      </c>
      <c r="V33" s="24">
        <f>'Annual Financial Data'!U93/('Annual Financial Data'!U22+'Annual Financial Data'!U23+'Annual Financial Data'!U18+'Annual Financial Data'!U35)</f>
        <v>4.9473232571660468E-2</v>
      </c>
      <c r="W33" s="24">
        <f>'Annual Financial Data'!V93/('Annual Financial Data'!V22+'Annual Financial Data'!V23+'Annual Financial Data'!V18+'Annual Financial Data'!V35)</f>
        <v>1.6340792864338471</v>
      </c>
      <c r="X33" s="24">
        <f>'Annual Financial Data'!W93/('Annual Financial Data'!W22+'Annual Financial Data'!W23+'Annual Financial Data'!W18+'Annual Financial Data'!W35)</f>
        <v>-0.20776776327850832</v>
      </c>
      <c r="Y33" s="24" t="s">
        <v>277</v>
      </c>
      <c r="Z33" s="24" t="s">
        <v>277</v>
      </c>
      <c r="AA33" s="24">
        <f>'Annual Financial Data'!Z93/('Annual Financial Data'!Z22+'Annual Financial Data'!Z23+'Annual Financial Data'!Z18+'Annual Financial Data'!Z35)</f>
        <v>0.20400079761394638</v>
      </c>
      <c r="AB33" s="24">
        <f>'Annual Financial Data'!AA93/('Annual Financial Data'!AA22+'Annual Financial Data'!AA23+'Annual Financial Data'!AA18+'Annual Financial Data'!AA35)</f>
        <v>-4.1000820131711135E-2</v>
      </c>
      <c r="AC33" s="24">
        <f>'Annual Financial Data'!AB93/('Annual Financial Data'!AB22+'Annual Financial Data'!AB23+'Annual Financial Data'!AB18+'Annual Financial Data'!AB35)</f>
        <v>2.439035107326871</v>
      </c>
      <c r="AD33" s="24">
        <f>'Annual Financial Data'!AC93/('Annual Financial Data'!AC22+'Annual Financial Data'!AC23+'Annual Financial Data'!AC18+'Annual Financial Data'!AC35)</f>
        <v>1.5730993399205084</v>
      </c>
      <c r="AE33" s="24">
        <f>'Annual Financial Data'!AD93/('Annual Financial Data'!AD22+'Annual Financial Data'!AD23+'Annual Financial Data'!AD18+'Annual Financial Data'!AD35)</f>
        <v>0.97718203010786675</v>
      </c>
      <c r="AF33" s="24">
        <f>'Annual Financial Data'!AE93/('Annual Financial Data'!AE22+'Annual Financial Data'!AE23+'Annual Financial Data'!AE18+'Annual Financial Data'!AE35)</f>
        <v>-0.37903739003988079</v>
      </c>
      <c r="AG33" s="24" t="s">
        <v>277</v>
      </c>
      <c r="AH33" s="24" t="s">
        <v>277</v>
      </c>
      <c r="AI33" s="24">
        <f>'Annual Financial Data'!AH93/('Annual Financial Data'!AH22+'Annual Financial Data'!AH23+'Annual Financial Data'!AH18+'Annual Financial Data'!AH35)</f>
        <v>3505.1204379562046</v>
      </c>
      <c r="AJ33" s="24">
        <f>'Annual Financial Data'!AI93/('Annual Financial Data'!AI22+'Annual Financial Data'!AI23+'Annual Financial Data'!AI18+'Annual Financial Data'!AI35)</f>
        <v>0.80418705169510629</v>
      </c>
      <c r="AK33" s="24" t="s">
        <v>277</v>
      </c>
      <c r="AL33" s="24">
        <f>'Annual Financial Data'!AK93/('Annual Financial Data'!AK22+'Annual Financial Data'!AK23+'Annual Financial Data'!AK18+'Annual Financial Data'!AK35)</f>
        <v>0.53108949742572686</v>
      </c>
      <c r="AM33" s="18" t="s">
        <v>334</v>
      </c>
    </row>
    <row r="34" spans="2:39" ht="14.25">
      <c r="B34" s="15" t="s">
        <v>314</v>
      </c>
      <c r="C34" s="24">
        <f>'Annual Financial Data'!B93/'Financial Ratios'!C37</f>
        <v>3.2907498550977042E-2</v>
      </c>
      <c r="D34" s="24">
        <f>'Annual Financial Data'!C93/'Financial Ratios'!D37</f>
        <v>0.16281073884258329</v>
      </c>
      <c r="E34" s="24">
        <f>'Annual Financial Data'!D93/'Financial Ratios'!E37</f>
        <v>-0.215390522875817</v>
      </c>
      <c r="F34" s="24">
        <f>'Annual Financial Data'!E93/'Financial Ratios'!F37</f>
        <v>0.27546834875546367</v>
      </c>
      <c r="G34" s="24" t="s">
        <v>277</v>
      </c>
      <c r="H34" s="24">
        <f>'Annual Financial Data'!G93/'Financial Ratios'!H37</f>
        <v>8.3044069163800652E-2</v>
      </c>
      <c r="I34" s="24">
        <f>'Annual Financial Data'!H93/'Financial Ratios'!I37</f>
        <v>0.13195094470445484</v>
      </c>
      <c r="J34" s="24" t="s">
        <v>277</v>
      </c>
      <c r="K34" s="24">
        <f>'Annual Financial Data'!J93/'Financial Ratios'!K37</f>
        <v>0.59084235443881039</v>
      </c>
      <c r="L34" s="24">
        <f>'Annual Financial Data'!K93/'Financial Ratios'!L37</f>
        <v>0.21504439687380539</v>
      </c>
      <c r="M34" s="24">
        <f>'Annual Financial Data'!L93/'Financial Ratios'!M37</f>
        <v>7.9598710893114925E-3</v>
      </c>
      <c r="N34" s="24">
        <f>'Annual Financial Data'!M93/'Financial Ratios'!N37</f>
        <v>0.14010148837135292</v>
      </c>
      <c r="O34" s="24">
        <f>'Annual Financial Data'!N93/'Financial Ratios'!O37</f>
        <v>-5.6616554217232056E-3</v>
      </c>
      <c r="P34" s="24">
        <f>'Annual Financial Data'!O93/'Financial Ratios'!P37</f>
        <v>2.1308285869441672</v>
      </c>
      <c r="Q34" s="24">
        <f>'Annual Financial Data'!P93/'Financial Ratios'!Q37</f>
        <v>0.2072000033260207</v>
      </c>
      <c r="R34" s="24" t="s">
        <v>277</v>
      </c>
      <c r="S34" s="24">
        <f>'Annual Financial Data'!R93/'Financial Ratios'!S37</f>
        <v>0.14051611477019305</v>
      </c>
      <c r="T34" s="24">
        <f>'Annual Financial Data'!S93/'Financial Ratios'!T37</f>
        <v>8.0758749044688802E-3</v>
      </c>
      <c r="U34" s="24">
        <f>'Annual Financial Data'!T93/'Financial Ratios'!U37</f>
        <v>6.1462310143872498</v>
      </c>
      <c r="V34" s="24">
        <f>'Annual Financial Data'!U93/'Financial Ratios'!V37</f>
        <v>5.3279090722550833E-2</v>
      </c>
      <c r="W34" s="24">
        <f>'Annual Financial Data'!V93/'Financial Ratios'!W37</f>
        <v>0.66465182827862235</v>
      </c>
      <c r="X34" s="24">
        <f>'Annual Financial Data'!W93/'Financial Ratios'!X37</f>
        <v>1.0735114550018783</v>
      </c>
      <c r="Y34" s="24" t="s">
        <v>277</v>
      </c>
      <c r="Z34" s="24" t="s">
        <v>277</v>
      </c>
      <c r="AA34" s="24">
        <f>'Annual Financial Data'!Z93/'Financial Ratios'!AA37</f>
        <v>0.61615465246507484</v>
      </c>
      <c r="AB34" s="24">
        <f>'Annual Financial Data'!AA93/'Financial Ratios'!AB37</f>
        <v>4.3115809130014338E-2</v>
      </c>
      <c r="AC34" s="24">
        <f>'Annual Financial Data'!AB93/'Financial Ratios'!AC37</f>
        <v>-0.94054723228484527</v>
      </c>
      <c r="AD34" s="24">
        <f>'Annual Financial Data'!AC93/'Financial Ratios'!AD37</f>
        <v>0.1915310612100507</v>
      </c>
      <c r="AE34" s="24">
        <f>'Annual Financial Data'!AD93/'Financial Ratios'!AE37</f>
        <v>0.83962248137020246</v>
      </c>
      <c r="AF34" s="24">
        <f>'Annual Financial Data'!AE93/'Financial Ratios'!AF37</f>
        <v>2.9853041230099335</v>
      </c>
      <c r="AG34" s="24" t="s">
        <v>277</v>
      </c>
      <c r="AH34" s="24">
        <f>'Annual Financial Data'!AG93/'Financial Ratios'!AH37</f>
        <v>0.31126300659103506</v>
      </c>
      <c r="AI34" s="24">
        <f>'Annual Financial Data'!AH93/'Financial Ratios'!AI37</f>
        <v>0.31024366197501585</v>
      </c>
      <c r="AJ34" s="24">
        <f>'Annual Financial Data'!AI93/'Financial Ratios'!AJ37</f>
        <v>0.13757630249539099</v>
      </c>
      <c r="AK34" s="24">
        <f>'Annual Financial Data'!AJ93/'Financial Ratios'!AK37</f>
        <v>0.27353664597271338</v>
      </c>
      <c r="AL34" s="24">
        <f>'Annual Financial Data'!AK93/'Financial Ratios'!AL37</f>
        <v>0.45534848333025268</v>
      </c>
      <c r="AM34" s="18" t="s">
        <v>335</v>
      </c>
    </row>
    <row r="35" spans="2:39"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2:39" ht="14.25">
      <c r="B36" s="15" t="s">
        <v>315</v>
      </c>
      <c r="C36" s="24">
        <f>'Annual Financial Data'!B41/'Annual Financial Data'!B76</f>
        <v>8.4625412577645456</v>
      </c>
      <c r="D36" s="24">
        <f>'Annual Financial Data'!C41/'Annual Financial Data'!C76</f>
        <v>21.738845856562566</v>
      </c>
      <c r="E36" s="24">
        <f>'Annual Financial Data'!D41/'Annual Financial Data'!D76</f>
        <v>1.7262276153983986</v>
      </c>
      <c r="F36" s="24">
        <f>'Annual Financial Data'!E41/'Annual Financial Data'!E76</f>
        <v>15.01365758578487</v>
      </c>
      <c r="G36" s="24">
        <f>'Annual Financial Data'!F41/'Annual Financial Data'!F76</f>
        <v>1.1241935483870968</v>
      </c>
      <c r="H36" s="24">
        <f>'Annual Financial Data'!G41/'Annual Financial Data'!G76</f>
        <v>8.0659992961922331</v>
      </c>
      <c r="I36" s="24">
        <f>'Annual Financial Data'!H41/'Annual Financial Data'!H76</f>
        <v>30.317748697751238</v>
      </c>
      <c r="J36" s="24" t="s">
        <v>277</v>
      </c>
      <c r="K36" s="24">
        <f>'Annual Financial Data'!J41/'Annual Financial Data'!J76</f>
        <v>2.9272372605927246</v>
      </c>
      <c r="L36" s="24">
        <f>'Annual Financial Data'!K41/'Annual Financial Data'!K76</f>
        <v>16.329315498895237</v>
      </c>
      <c r="M36" s="24">
        <f>'Annual Financial Data'!L41/'Annual Financial Data'!L76</f>
        <v>2.9364495202001417</v>
      </c>
      <c r="N36" s="24">
        <f>'Annual Financial Data'!M41/'Annual Financial Data'!M76</f>
        <v>7.4819707592314417</v>
      </c>
      <c r="O36" s="24">
        <f>'Annual Financial Data'!N41/'Annual Financial Data'!N76</f>
        <v>4.9699160921877024</v>
      </c>
      <c r="P36" s="24">
        <f>'Annual Financial Data'!O41/'Annual Financial Data'!O76</f>
        <v>2.2158031843071213</v>
      </c>
      <c r="Q36" s="24">
        <f>'Annual Financial Data'!P41/'Annual Financial Data'!P76</f>
        <v>9.2168942232141848</v>
      </c>
      <c r="R36" s="24">
        <f>'Annual Financial Data'!Q41/'Annual Financial Data'!Q76</f>
        <v>1.7542814279596171</v>
      </c>
      <c r="S36" s="24">
        <f>'Annual Financial Data'!R41/'Annual Financial Data'!R76</f>
        <v>3.2571374341925683</v>
      </c>
      <c r="T36" s="24">
        <f>'Annual Financial Data'!S41/'Annual Financial Data'!S76</f>
        <v>60.967320521664895</v>
      </c>
      <c r="U36" s="24">
        <f>'Annual Financial Data'!T41/'Annual Financial Data'!T76</f>
        <v>1.618156195119836</v>
      </c>
      <c r="V36" s="24">
        <f>'Annual Financial Data'!U41/'Annual Financial Data'!U76</f>
        <v>12.366780147635009</v>
      </c>
      <c r="W36" s="24">
        <f>'Annual Financial Data'!V41/'Annual Financial Data'!V76</f>
        <v>2.2757430062822857</v>
      </c>
      <c r="X36" s="24">
        <f>'Annual Financial Data'!W41/'Annual Financial Data'!W76</f>
        <v>7.2660244445889685E-2</v>
      </c>
      <c r="Y36" s="24">
        <f>'Annual Financial Data'!X41/'Annual Financial Data'!X76</f>
        <v>0.63398546271846057</v>
      </c>
      <c r="Z36" s="24">
        <f>'Annual Financial Data'!Y41/'Annual Financial Data'!Y76</f>
        <v>1.0792701393095095E-2</v>
      </c>
      <c r="AA36" s="24">
        <f>'Annual Financial Data'!Z41/'Annual Financial Data'!Z76</f>
        <v>2.1400200077834017</v>
      </c>
      <c r="AB36" s="24">
        <f>'Annual Financial Data'!AA41/'Annual Financial Data'!AA76</f>
        <v>0.25441469296609959</v>
      </c>
      <c r="AC36" s="24">
        <f>'Annual Financial Data'!AB41/'Annual Financial Data'!AB76</f>
        <v>0.68071241636065516</v>
      </c>
      <c r="AD36" s="24">
        <f>'Annual Financial Data'!AC41/'Annual Financial Data'!AC76</f>
        <v>2.7580976304428204</v>
      </c>
      <c r="AE36" s="24">
        <f>'Annual Financial Data'!AD41/'Annual Financial Data'!AD76</f>
        <v>1.2229560188777073</v>
      </c>
      <c r="AF36" s="24">
        <f>'Annual Financial Data'!AE41/'Annual Financial Data'!AE76</f>
        <v>0.88940445853482353</v>
      </c>
      <c r="AG36" s="24">
        <f>'Annual Financial Data'!AF41/'Annual Financial Data'!AF76</f>
        <v>9.7523056507182085E-2</v>
      </c>
      <c r="AH36" s="24">
        <f>'Annual Financial Data'!AG41/'Annual Financial Data'!AG76</f>
        <v>1.1287663486894348</v>
      </c>
      <c r="AI36" s="24">
        <f>'Annual Financial Data'!AH41/'Annual Financial Data'!AH76</f>
        <v>2.217973727117065</v>
      </c>
      <c r="AJ36" s="24">
        <f>'Annual Financial Data'!AI41/'Annual Financial Data'!AI76</f>
        <v>11.549714767027835</v>
      </c>
      <c r="AK36" s="24">
        <f>'Annual Financial Data'!AJ41/'Annual Financial Data'!AJ76</f>
        <v>5.1901026763171183</v>
      </c>
      <c r="AL36" s="24">
        <f>'Annual Financial Data'!AK41/'Annual Financial Data'!AK76</f>
        <v>2.0829467483268345</v>
      </c>
      <c r="AM36" s="18" t="s">
        <v>336</v>
      </c>
    </row>
    <row r="37" spans="2:39" ht="14.25">
      <c r="B37" s="15" t="s">
        <v>316</v>
      </c>
      <c r="C37" s="29">
        <f>'Annual Financial Data'!B41-'Annual Financial Data'!B76</f>
        <v>5075834</v>
      </c>
      <c r="D37" s="29">
        <f>'Annual Financial Data'!C41-'Annual Financial Data'!C76</f>
        <v>10088536</v>
      </c>
      <c r="E37" s="29">
        <f>'Annual Financial Data'!D41-'Annual Financial Data'!D76</f>
        <v>1224000</v>
      </c>
      <c r="F37" s="29">
        <f>'Annual Financial Data'!E41-'Annual Financial Data'!E76</f>
        <v>3091553</v>
      </c>
      <c r="G37" s="29">
        <f>'Annual Financial Data'!F41-'Annual Financial Data'!F76</f>
        <v>1386</v>
      </c>
      <c r="H37" s="29">
        <f>'Annual Financial Data'!G41-'Annual Financial Data'!G76</f>
        <v>10200307</v>
      </c>
      <c r="I37" s="29">
        <f>'Annual Financial Data'!H41-'Annual Financial Data'!H76</f>
        <v>692280</v>
      </c>
      <c r="J37" s="29">
        <f>'Annual Financial Data'!I41-'Annual Financial Data'!I76</f>
        <v>-144330</v>
      </c>
      <c r="K37" s="29">
        <f>'Annual Financial Data'!J41-'Annual Financial Data'!J76</f>
        <v>609589</v>
      </c>
      <c r="L37" s="29">
        <f>'Annual Financial Data'!K41-'Annual Financial Data'!K76</f>
        <v>2712691</v>
      </c>
      <c r="M37" s="29">
        <f>'Annual Financial Data'!L41-'Annual Financial Data'!L76</f>
        <v>494606</v>
      </c>
      <c r="N37" s="29">
        <f>'Annual Financial Data'!M41-'Annual Financial Data'!M76</f>
        <v>26771343</v>
      </c>
      <c r="O37" s="29">
        <f>'Annual Financial Data'!N41-'Annual Financial Data'!N76</f>
        <v>10310412</v>
      </c>
      <c r="P37" s="29">
        <f>'Annual Financial Data'!O41-'Annual Financial Data'!O76</f>
        <v>7918300</v>
      </c>
      <c r="Q37" s="29">
        <f>'Annual Financial Data'!P41-'Annual Financial Data'!P76</f>
        <v>1443166</v>
      </c>
      <c r="R37" s="29">
        <f>'Annual Financial Data'!Q41-'Annual Financial Data'!Q76</f>
        <v>7980164</v>
      </c>
      <c r="S37" s="29">
        <f>'Annual Financial Data'!R41-'Annual Financial Data'!R76</f>
        <v>2307045</v>
      </c>
      <c r="T37" s="29">
        <f>'Annual Financial Data'!S41-'Annual Financial Data'!S76</f>
        <v>691327078</v>
      </c>
      <c r="U37" s="29">
        <f>'Annual Financial Data'!T41-'Annual Financial Data'!T76</f>
        <v>5132044</v>
      </c>
      <c r="V37" s="29">
        <f>'Annual Financial Data'!U41-'Annual Financial Data'!U76</f>
        <v>8630853</v>
      </c>
      <c r="W37" s="29">
        <f>'Annual Financial Data'!V41-'Annual Financial Data'!V76</f>
        <v>3765728</v>
      </c>
      <c r="X37" s="29">
        <f>'Annual Financial Data'!W41-'Annual Financial Data'!W76</f>
        <v>-1040899</v>
      </c>
      <c r="Y37" s="29">
        <f>'Annual Financial Data'!X41-'Annual Financial Data'!X76</f>
        <v>-264466</v>
      </c>
      <c r="Z37" s="29">
        <f>'Annual Financial Data'!Y41-'Annual Financial Data'!Y76</f>
        <v>-522618</v>
      </c>
      <c r="AA37" s="29">
        <f>'Annual Financial Data'!Z41-'Annual Financial Data'!Z76</f>
        <v>1950955</v>
      </c>
      <c r="AB37" s="29">
        <f>'Annual Financial Data'!AA41-'Annual Financial Data'!AA76</f>
        <v>-659758</v>
      </c>
      <c r="AC37" s="29">
        <f>'Annual Financial Data'!AB41-'Annual Financial Data'!AB76</f>
        <v>-19316258</v>
      </c>
      <c r="AD37" s="29">
        <f>'Annual Financial Data'!AC41-'Annual Financial Data'!AC76</f>
        <v>14673881</v>
      </c>
      <c r="AE37" s="29">
        <f>'Annual Financial Data'!AD41-'Annual Financial Data'!AD76</f>
        <v>58911</v>
      </c>
      <c r="AF37" s="29">
        <f>'Annual Financial Data'!AE41-'Annual Financial Data'!AE76</f>
        <v>-485034</v>
      </c>
      <c r="AG37" s="29">
        <f>'Annual Financial Data'!AF41-'Annual Financial Data'!AF76</f>
        <v>-487611</v>
      </c>
      <c r="AH37" s="29">
        <f>'Annual Financial Data'!AG41-'Annual Financial Data'!AG76</f>
        <v>745103</v>
      </c>
      <c r="AI37" s="29">
        <f>'Annual Financial Data'!AH41-'Annual Financial Data'!AH76</f>
        <v>3095641</v>
      </c>
      <c r="AJ37" s="29">
        <f>'Annual Financial Data'!AI41-'Annual Financial Data'!AI76</f>
        <v>4408768</v>
      </c>
      <c r="AK37" s="29">
        <f>'Annual Financial Data'!AJ41-'Annual Financial Data'!AJ76</f>
        <v>1742538</v>
      </c>
      <c r="AL37" s="29">
        <f>'Annual Financial Data'!AK41-'Annual Financial Data'!AK76</f>
        <v>28072921</v>
      </c>
      <c r="AM37" s="18" t="s">
        <v>337</v>
      </c>
    </row>
  </sheetData>
  <pageMargins left="0.7" right="0.7" top="0.75" bottom="0.75" header="0.3" footer="0.3"/>
  <pageSetup orientation="portrait" r:id="rId1"/>
  <ignoredErrors>
    <ignoredError sqref="C27:AK27 AK32 C35:AK35 AK34 AI33 AJ20 AJ21 AJ17 C22:AF22 AH22:AK22 AK23 AK24 AF30 AK25 AK29 AK28 D31:AK31 AK2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Tala</cp:lastModifiedBy>
  <dcterms:created xsi:type="dcterms:W3CDTF">2023-07-18T10:02:07Z</dcterms:created>
  <dcterms:modified xsi:type="dcterms:W3CDTF">2023-09-21T13:45:13Z</dcterms:modified>
</cp:coreProperties>
</file>